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\Desktop\"/>
    </mc:Choice>
  </mc:AlternateContent>
  <xr:revisionPtr revIDLastSave="0" documentId="13_ncr:1_{F1B68C39-CAD3-439D-B705-32A71D84217B}" xr6:coauthVersionLast="46" xr6:coauthVersionMax="46" xr10:uidLastSave="{00000000-0000-0000-0000-000000000000}"/>
  <bookViews>
    <workbookView xWindow="-28320" yWindow="465" windowWidth="27345" windowHeight="13875" xr2:uid="{00000000-000D-0000-FFFF-FFFF00000000}"/>
  </bookViews>
  <sheets>
    <sheet name="Mail" sheetId="2" r:id="rId1"/>
  </sheets>
  <definedNames>
    <definedName name="_xlnm.Print_Area" localSheetId="0">Mail!$B$1:$AH$46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2" l="1"/>
  <c r="O37" i="2"/>
  <c r="O36" i="2"/>
  <c r="X34" i="2"/>
  <c r="AB32" i="2"/>
  <c r="X32" i="2"/>
  <c r="AD32" i="2" s="1"/>
  <c r="X31" i="2"/>
  <c r="AD31" i="2" s="1"/>
  <c r="AQ30" i="2"/>
  <c r="AO30" i="2"/>
  <c r="AU29" i="2"/>
  <c r="AU30" i="2" s="1"/>
  <c r="AS29" i="2"/>
  <c r="AS30" i="2" s="1"/>
  <c r="AQ29" i="2"/>
  <c r="AO29" i="2"/>
  <c r="X18" i="2"/>
  <c r="AB17" i="2"/>
  <c r="X17" i="2"/>
  <c r="AD16" i="2"/>
  <c r="AQ15" i="2"/>
  <c r="AO15" i="2"/>
  <c r="AU14" i="2"/>
  <c r="AU15" i="2" s="1"/>
  <c r="AS14" i="2"/>
  <c r="AS15" i="2" s="1"/>
  <c r="AQ14" i="2"/>
  <c r="AW14" i="2" s="1"/>
  <c r="AO14" i="2"/>
  <c r="X13" i="2"/>
  <c r="X14" i="2" s="1"/>
  <c r="AD17" i="2" l="1"/>
  <c r="AW29" i="2"/>
  <c r="AW30" i="2"/>
  <c r="AB33" i="2" s="1"/>
  <c r="AD13" i="2"/>
  <c r="AW15" i="2"/>
  <c r="AB18" i="2" s="1"/>
  <c r="AD18" i="2" s="1"/>
  <c r="X29" i="2"/>
  <c r="AD29" i="2" s="1"/>
  <c r="AD14" i="2"/>
  <c r="X28" i="2"/>
  <c r="AD28" i="2" s="1"/>
  <c r="X33" i="2"/>
  <c r="X15" i="2"/>
  <c r="AD33" i="2" l="1"/>
  <c r="AD15" i="2"/>
  <c r="AD20" i="2" s="1"/>
  <c r="X30" i="2"/>
  <c r="AD30" i="2" s="1"/>
  <c r="AD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cho kouhei</author>
  </authors>
  <commentList>
    <comment ref="S17" authorId="0" shapeId="0" xr:uid="{00000000-0006-0000-0000-000001000000}">
      <text>
        <r>
          <rPr>
            <b/>
            <sz val="10"/>
            <color indexed="81"/>
            <rFont val="Meiryo UI"/>
            <family val="3"/>
            <charset val="128"/>
          </rPr>
          <t>梱包箱を選択してください</t>
        </r>
      </text>
    </comment>
    <comment ref="S20" authorId="0" shapeId="0" xr:uid="{00000000-0006-0000-0000-000002000000}">
      <text>
        <r>
          <rPr>
            <b/>
            <sz val="10"/>
            <color indexed="81"/>
            <rFont val="Meiryo UI"/>
            <family val="3"/>
            <charset val="128"/>
          </rPr>
          <t>支払方法を選択してください</t>
        </r>
      </text>
    </comment>
    <comment ref="S32" authorId="0" shapeId="0" xr:uid="{00000000-0006-0000-0000-000003000000}">
      <text>
        <r>
          <rPr>
            <b/>
            <sz val="10"/>
            <color indexed="81"/>
            <rFont val="Meiryo UI"/>
            <family val="3"/>
            <charset val="128"/>
          </rPr>
          <t>梱包箱を選択してください</t>
        </r>
      </text>
    </comment>
    <comment ref="S35" authorId="0" shapeId="0" xr:uid="{00000000-0006-0000-0000-000004000000}">
      <text>
        <r>
          <rPr>
            <b/>
            <sz val="10"/>
            <color indexed="81"/>
            <rFont val="Meiryo UI"/>
            <family val="3"/>
            <charset val="128"/>
          </rPr>
          <t>支払方法を選択してください</t>
        </r>
      </text>
    </comment>
  </commentList>
</comments>
</file>

<file path=xl/sharedStrings.xml><?xml version="1.0" encoding="utf-8"?>
<sst xmlns="http://schemas.openxmlformats.org/spreadsheetml/2006/main" count="116" uniqueCount="59">
  <si>
    <t>ご依頼者</t>
    <rPh sb="1" eb="4">
      <t>イライシャ</t>
    </rPh>
    <phoneticPr fontId="2"/>
  </si>
  <si>
    <t>カナ</t>
    <phoneticPr fontId="2"/>
  </si>
  <si>
    <t>名前</t>
    <rPh sb="0" eb="2">
      <t>ナマエ</t>
    </rPh>
    <phoneticPr fontId="2"/>
  </si>
  <si>
    <t>住所</t>
    <rPh sb="0" eb="2">
      <t>ジュウショ</t>
    </rPh>
    <phoneticPr fontId="2"/>
  </si>
  <si>
    <t>越前蕎麦dining櫻庭</t>
    <rPh sb="0" eb="2">
      <t>エチゼン</t>
    </rPh>
    <rPh sb="2" eb="4">
      <t>ソバ</t>
    </rPh>
    <rPh sb="10" eb="11">
      <t>サクラ</t>
    </rPh>
    <rPh sb="11" eb="12">
      <t>ニワ</t>
    </rPh>
    <phoneticPr fontId="2"/>
  </si>
  <si>
    <t>摘要</t>
    <rPh sb="0" eb="2">
      <t>テキヨウ</t>
    </rPh>
    <phoneticPr fontId="2"/>
  </si>
  <si>
    <t>税込単価</t>
    <rPh sb="0" eb="2">
      <t>ゼイコミ</t>
    </rPh>
    <rPh sb="2" eb="4">
      <t>タンカ</t>
    </rPh>
    <phoneticPr fontId="2"/>
  </si>
  <si>
    <t>数量</t>
    <rPh sb="0" eb="2">
      <t>スウリョウ</t>
    </rPh>
    <phoneticPr fontId="2"/>
  </si>
  <si>
    <t>税込金額</t>
    <rPh sb="0" eb="2">
      <t>ゼイコミ</t>
    </rPh>
    <rPh sb="2" eb="4">
      <t>キンガク</t>
    </rPh>
    <phoneticPr fontId="2"/>
  </si>
  <si>
    <t>お届け先①</t>
    <rPh sb="1" eb="2">
      <t>トド</t>
    </rPh>
    <rPh sb="3" eb="4">
      <t>サキ</t>
    </rPh>
    <phoneticPr fontId="2"/>
  </si>
  <si>
    <t>電話</t>
    <rPh sb="0" eb="2">
      <t>デンワ</t>
    </rPh>
    <phoneticPr fontId="2"/>
  </si>
  <si>
    <t>お届け先②</t>
    <rPh sb="1" eb="2">
      <t>トド</t>
    </rPh>
    <rPh sb="3" eb="4">
      <t>サキ</t>
    </rPh>
    <phoneticPr fontId="2"/>
  </si>
  <si>
    <t>（カナ）</t>
    <phoneticPr fontId="2"/>
  </si>
  <si>
    <t>TEL:0776-22-7338</t>
    <phoneticPr fontId="2"/>
  </si>
  <si>
    <t>メール</t>
    <phoneticPr fontId="2"/>
  </si>
  <si>
    <t>お振込先</t>
    <rPh sb="1" eb="3">
      <t>フリコミ</t>
    </rPh>
    <rPh sb="3" eb="4">
      <t>サキ</t>
    </rPh>
    <phoneticPr fontId="2"/>
  </si>
  <si>
    <t>ゆうちょ銀行</t>
    <phoneticPr fontId="2"/>
  </si>
  <si>
    <t>０七九店（079）（当座）00750-0-102209　　櫻庭 SAKURABA</t>
    <rPh sb="1" eb="2">
      <t>７</t>
    </rPh>
    <rPh sb="2" eb="3">
      <t>９</t>
    </rPh>
    <rPh sb="3" eb="4">
      <t>テン</t>
    </rPh>
    <rPh sb="10" eb="12">
      <t>トウザ</t>
    </rPh>
    <rPh sb="29" eb="31">
      <t>サクラニワ</t>
    </rPh>
    <phoneticPr fontId="2"/>
  </si>
  <si>
    <t>様</t>
    <rPh sb="0" eb="1">
      <t>サマ</t>
    </rPh>
    <phoneticPr fontId="2"/>
  </si>
  <si>
    <t>注文日：</t>
    <rPh sb="0" eb="3">
      <t>チュウモンビ</t>
    </rPh>
    <phoneticPr fontId="2"/>
  </si>
  <si>
    <t>※振込手数料はお客様負担でお願いします。</t>
    <rPh sb="1" eb="6">
      <t>フリコミテスウリョウ</t>
    </rPh>
    <rPh sb="8" eb="10">
      <t>キャクサマ</t>
    </rPh>
    <rPh sb="10" eb="12">
      <t>フタン</t>
    </rPh>
    <rPh sb="14" eb="15">
      <t>ネガ</t>
    </rPh>
    <phoneticPr fontId="2"/>
  </si>
  <si>
    <t>https://www.sakuraba-fukui.jp/</t>
    <phoneticPr fontId="2"/>
  </si>
  <si>
    <t>sakuraba.fukui@gmail.com</t>
    <phoneticPr fontId="2"/>
  </si>
  <si>
    <t>個人情報の取り扱いに関しまして、ご提供頂いた個人情報については、お客様との連絡の為に利用させて頂きます。</t>
    <rPh sb="40" eb="41">
      <t>タメ</t>
    </rPh>
    <phoneticPr fontId="2"/>
  </si>
  <si>
    <t>本州・四国・九州</t>
    <rPh sb="0" eb="2">
      <t>ホンシュウ</t>
    </rPh>
    <rPh sb="3" eb="5">
      <t>シコク</t>
    </rPh>
    <rPh sb="6" eb="8">
      <t>キュウシュウ</t>
    </rPh>
    <phoneticPr fontId="2"/>
  </si>
  <si>
    <t>上記以外</t>
    <rPh sb="0" eb="2">
      <t>ジョウキ</t>
    </rPh>
    <rPh sb="2" eb="4">
      <t>イガイ</t>
    </rPh>
    <phoneticPr fontId="2"/>
  </si>
  <si>
    <t>ギフト箱</t>
    <rPh sb="3" eb="4">
      <t>ハコ</t>
    </rPh>
    <phoneticPr fontId="2"/>
  </si>
  <si>
    <t>無地箱</t>
    <rPh sb="0" eb="2">
      <t>ムジ</t>
    </rPh>
    <rPh sb="2" eb="3">
      <t>バコ</t>
    </rPh>
    <phoneticPr fontId="2"/>
  </si>
  <si>
    <t>梱包箱</t>
    <rPh sb="0" eb="2">
      <t>コンポウ</t>
    </rPh>
    <phoneticPr fontId="2"/>
  </si>
  <si>
    <t>数量</t>
    <rPh sb="0" eb="2">
      <t>スウリョウ</t>
    </rPh>
    <phoneticPr fontId="2"/>
  </si>
  <si>
    <t>箱数</t>
    <rPh sb="0" eb="2">
      <t>ハコスウ</t>
    </rPh>
    <phoneticPr fontId="2"/>
  </si>
  <si>
    <t>若狭牛</t>
    <rPh sb="0" eb="2">
      <t>ワカサ</t>
    </rPh>
    <rPh sb="2" eb="3">
      <t>ギュウ</t>
    </rPh>
    <phoneticPr fontId="2"/>
  </si>
  <si>
    <t>おろし・かけ・ざる</t>
    <phoneticPr fontId="2"/>
  </si>
  <si>
    <t>●返信メールご確認後、代金のお振り込みをお願いします。振込確認後、商品を発送します。（代引きの方は除きます）</t>
    <rPh sb="7" eb="9">
      <t>カクニン</t>
    </rPh>
    <rPh sb="9" eb="10">
      <t>ゴ</t>
    </rPh>
    <rPh sb="11" eb="13">
      <t>ダイキン</t>
    </rPh>
    <rPh sb="15" eb="16">
      <t>フ</t>
    </rPh>
    <rPh sb="17" eb="18">
      <t>コ</t>
    </rPh>
    <rPh sb="21" eb="22">
      <t>ネガ</t>
    </rPh>
    <rPh sb="43" eb="45">
      <t>ダイビ</t>
    </rPh>
    <rPh sb="47" eb="48">
      <t>カタ</t>
    </rPh>
    <rPh sb="49" eb="50">
      <t>ノゾ</t>
    </rPh>
    <phoneticPr fontId="2"/>
  </si>
  <si>
    <t>セット</t>
    <phoneticPr fontId="2"/>
  </si>
  <si>
    <t>※商品は１セット２食入りです。</t>
    <rPh sb="9" eb="10">
      <t>ショク</t>
    </rPh>
    <phoneticPr fontId="2"/>
  </si>
  <si>
    <t>商品名</t>
    <rPh sb="0" eb="2">
      <t>ショウヒン</t>
    </rPh>
    <rPh sb="2" eb="3">
      <t>メイ</t>
    </rPh>
    <phoneticPr fontId="2"/>
  </si>
  <si>
    <t>※梱包箱の無地箱は１箱３セットまで入ります。（若狭牛カレーのみ２セット）</t>
    <rPh sb="1" eb="3">
      <t>コンポウ</t>
    </rPh>
    <rPh sb="3" eb="4">
      <t>バコ</t>
    </rPh>
    <rPh sb="5" eb="7">
      <t>ムジ</t>
    </rPh>
    <rPh sb="7" eb="8">
      <t>バコ</t>
    </rPh>
    <rPh sb="10" eb="11">
      <t>ハコ</t>
    </rPh>
    <rPh sb="17" eb="18">
      <t>イ</t>
    </rPh>
    <phoneticPr fontId="2"/>
  </si>
  <si>
    <t>●代引き手数料（佐川急便）が別途必要となります。１万円以下は330円・３万円以下は440円</t>
    <rPh sb="1" eb="3">
      <t>ダイビ</t>
    </rPh>
    <rPh sb="4" eb="7">
      <t>テスウリョウ</t>
    </rPh>
    <rPh sb="8" eb="12">
      <t>サガワキュウビン</t>
    </rPh>
    <rPh sb="25" eb="27">
      <t>マンエン</t>
    </rPh>
    <rPh sb="27" eb="29">
      <t>イカ</t>
    </rPh>
    <rPh sb="33" eb="34">
      <t>エン</t>
    </rPh>
    <rPh sb="36" eb="38">
      <t>マンエン</t>
    </rPh>
    <rPh sb="38" eb="40">
      <t>イカ</t>
    </rPh>
    <rPh sb="44" eb="45">
      <t>エン</t>
    </rPh>
    <phoneticPr fontId="2"/>
  </si>
  <si>
    <t>●商品の到着は、お振り込み確認後（代引きの場合はご注文確定後）１週間前後となります。</t>
    <rPh sb="1" eb="3">
      <t>ショウヒン</t>
    </rPh>
    <rPh sb="4" eb="6">
      <t>トウチャク</t>
    </rPh>
    <rPh sb="9" eb="10">
      <t>フ</t>
    </rPh>
    <rPh sb="11" eb="12">
      <t>コ</t>
    </rPh>
    <rPh sb="13" eb="15">
      <t>カクニン</t>
    </rPh>
    <rPh sb="15" eb="16">
      <t>ゴ</t>
    </rPh>
    <rPh sb="17" eb="19">
      <t>ダイビ</t>
    </rPh>
    <rPh sb="21" eb="23">
      <t>バアイ</t>
    </rPh>
    <rPh sb="25" eb="27">
      <t>チュウモン</t>
    </rPh>
    <rPh sb="27" eb="29">
      <t>カクテイ</t>
    </rPh>
    <rPh sb="29" eb="30">
      <t>ゴ</t>
    </rPh>
    <rPh sb="32" eb="34">
      <t>シュウカン</t>
    </rPh>
    <rPh sb="34" eb="36">
      <t>ゼンゴ</t>
    </rPh>
    <phoneticPr fontId="2"/>
  </si>
  <si>
    <t>要問合せ</t>
    <rPh sb="0" eb="1">
      <t>ヨウ</t>
    </rPh>
    <rPh sb="1" eb="3">
      <t>トイアワ</t>
    </rPh>
    <phoneticPr fontId="2"/>
  </si>
  <si>
    <t>配送料</t>
    <rPh sb="0" eb="2">
      <t>ハイソウ</t>
    </rPh>
    <rPh sb="2" eb="3">
      <t>リョウ</t>
    </rPh>
    <phoneticPr fontId="2"/>
  </si>
  <si>
    <t>（１箱）</t>
    <phoneticPr fontId="2"/>
  </si>
  <si>
    <t>上記合計</t>
    <rPh sb="0" eb="2">
      <t>ジョウキ</t>
    </rPh>
    <rPh sb="2" eb="4">
      <t>ゴウケイ</t>
    </rPh>
    <phoneticPr fontId="2"/>
  </si>
  <si>
    <t>（2食入り）</t>
    <phoneticPr fontId="2"/>
  </si>
  <si>
    <t>若狭牛カレー</t>
    <phoneticPr fontId="2"/>
  </si>
  <si>
    <t>おろし</t>
    <phoneticPr fontId="2"/>
  </si>
  <si>
    <t>かけ</t>
    <phoneticPr fontId="2"/>
  </si>
  <si>
    <t>ざる</t>
    <phoneticPr fontId="2"/>
  </si>
  <si>
    <t>※ギフト箱をご要望の方は、当店まで問い合わせください。（電話 or メール）</t>
    <rPh sb="4" eb="5">
      <t>バコ</t>
    </rPh>
    <rPh sb="7" eb="9">
      <t>ヨウボウ</t>
    </rPh>
    <rPh sb="10" eb="11">
      <t>カタ</t>
    </rPh>
    <rPh sb="13" eb="15">
      <t>トウテン</t>
    </rPh>
    <rPh sb="17" eb="18">
      <t>ト</t>
    </rPh>
    <rPh sb="19" eb="20">
      <t>ア</t>
    </rPh>
    <rPh sb="28" eb="30">
      <t>デンワ</t>
    </rPh>
    <phoneticPr fontId="2"/>
  </si>
  <si>
    <r>
      <rPr>
        <b/>
        <sz val="18"/>
        <rFont val="Meiryo UI"/>
        <family val="3"/>
        <charset val="128"/>
      </rPr>
      <t>注文書</t>
    </r>
    <r>
      <rPr>
        <b/>
        <sz val="14"/>
        <rFont val="Meiryo UI"/>
        <family val="3"/>
        <charset val="128"/>
      </rPr>
      <t>［メール用］</t>
    </r>
    <rPh sb="0" eb="3">
      <t>チュウモンショ</t>
    </rPh>
    <rPh sb="7" eb="8">
      <t>ヨウ</t>
    </rPh>
    <phoneticPr fontId="2"/>
  </si>
  <si>
    <t>支払方法</t>
    <rPh sb="0" eb="2">
      <t>シハラ</t>
    </rPh>
    <rPh sb="2" eb="4">
      <t>ホウホウ</t>
    </rPh>
    <phoneticPr fontId="2"/>
  </si>
  <si>
    <t>代引き</t>
    <rPh sb="0" eb="2">
      <t>ダイビ</t>
    </rPh>
    <phoneticPr fontId="2"/>
  </si>
  <si>
    <t>振り込み</t>
    <rPh sb="0" eb="1">
      <t>フ</t>
    </rPh>
    <rPh sb="2" eb="3">
      <t>コ</t>
    </rPh>
    <phoneticPr fontId="2"/>
  </si>
  <si>
    <t>〒</t>
    <phoneticPr fontId="2"/>
  </si>
  <si>
    <t>マンションやアパート等は建物名や部屋番号等も記入願います。</t>
    <rPh sb="10" eb="11">
      <t>トウ</t>
    </rPh>
    <rPh sb="12" eb="14">
      <t>タテモノ</t>
    </rPh>
    <rPh sb="14" eb="15">
      <t>メイ</t>
    </rPh>
    <rPh sb="16" eb="20">
      <t>ヘヤバンゴウ</t>
    </rPh>
    <rPh sb="20" eb="21">
      <t>トウ</t>
    </rPh>
    <rPh sb="22" eb="25">
      <t>キニュウネガ</t>
    </rPh>
    <phoneticPr fontId="2"/>
  </si>
  <si>
    <t>●メールにてご注文後、当店より確認の返信メール（Eメール・ショートメール）をさせて頂きます。（ご注文確定の返信となります。）</t>
    <phoneticPr fontId="2"/>
  </si>
  <si>
    <t>sakuraba.fukui@gmail.comからのメールを受信できる様、お客様のドメイン設定等をお願いします。</t>
    <rPh sb="39" eb="41">
      <t>キャクサマ</t>
    </rPh>
    <rPh sb="48" eb="49">
      <t>トウ</t>
    </rPh>
    <rPh sb="51" eb="52">
      <t>ネガ</t>
    </rPh>
    <phoneticPr fontId="2"/>
  </si>
  <si>
    <t>ハイフン不要です</t>
    <rPh sb="4" eb="6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</si>
</sst>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円&quot;"/>
    <numFmt numFmtId="177" formatCode="[$-F800]dddd\,\ mmmm\ dd\,\ yyyy"/>
  </numFmts>
  <fonts count="18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0"/>
      <color indexed="81"/>
      <name val="Meiryo UI"/>
      <family val="3"/>
      <charset val="128"/>
    </font>
    <font>
      <sz val="10"/>
      <name val="Meiryo UI"/>
      <family val="3"/>
      <charset val="128"/>
    </font>
    <font>
      <b/>
      <sz val="14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4"/>
      <name val="Meiryo UI"/>
      <family val="3"/>
      <charset val="128"/>
    </font>
    <font>
      <b/>
      <sz val="9"/>
      <name val="Meiryo UI"/>
      <family val="3"/>
      <charset val="128"/>
    </font>
    <font>
      <b/>
      <sz val="10"/>
      <name val="Meiryo UI"/>
      <family val="3"/>
      <charset val="128"/>
    </font>
    <font>
      <sz val="11"/>
      <name val="Meiryo UI"/>
      <family val="2"/>
      <charset val="128"/>
    </font>
    <font>
      <sz val="11"/>
      <color theme="0"/>
      <name val="Meiryo UI"/>
      <family val="2"/>
      <charset val="128"/>
    </font>
    <font>
      <sz val="9"/>
      <color rgb="FFFF0000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0" fontId="8" fillId="0" borderId="12" xfId="0" applyFont="1" applyFill="1" applyBorder="1">
      <alignment vertical="center"/>
    </xf>
    <xf numFmtId="0" fontId="8" fillId="0" borderId="9" xfId="0" applyFont="1" applyFill="1" applyBorder="1">
      <alignment vertical="center"/>
    </xf>
    <xf numFmtId="0" fontId="14" fillId="2" borderId="0" xfId="0" applyFont="1" applyFill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8" fillId="0" borderId="0" xfId="0" applyFont="1" applyFill="1" applyAlignment="1">
      <alignment horizontal="right" vertical="center"/>
    </xf>
    <xf numFmtId="0" fontId="4" fillId="0" borderId="63" xfId="0" applyFont="1" applyFill="1" applyBorder="1" applyAlignment="1">
      <alignment horizontal="distributed" vertical="center" indent="1"/>
    </xf>
    <xf numFmtId="0" fontId="4" fillId="0" borderId="19" xfId="0" applyFont="1" applyFill="1" applyBorder="1" applyAlignment="1">
      <alignment horizontal="distributed" vertical="center" indent="1"/>
    </xf>
    <xf numFmtId="0" fontId="4" fillId="0" borderId="20" xfId="0" applyFont="1" applyFill="1" applyBorder="1" applyAlignment="1">
      <alignment horizontal="distributed" vertical="center" indent="1"/>
    </xf>
    <xf numFmtId="0" fontId="4" fillId="0" borderId="22" xfId="0" applyFont="1" applyFill="1" applyBorder="1" applyAlignment="1">
      <alignment horizontal="distributed" vertical="center" indent="1"/>
    </xf>
    <xf numFmtId="0" fontId="4" fillId="0" borderId="1" xfId="0" applyFont="1" applyFill="1" applyBorder="1" applyAlignment="1">
      <alignment horizontal="distributed" vertical="center" indent="1"/>
    </xf>
    <xf numFmtId="0" fontId="4" fillId="0" borderId="53" xfId="0" applyFont="1" applyFill="1" applyBorder="1" applyAlignment="1">
      <alignment horizontal="distributed" vertical="center" wrapText="1" indent="1"/>
    </xf>
    <xf numFmtId="0" fontId="4" fillId="0" borderId="3" xfId="0" applyFont="1" applyFill="1" applyBorder="1" applyAlignment="1">
      <alignment horizontal="distributed" vertical="center" wrapText="1" indent="1"/>
    </xf>
    <xf numFmtId="0" fontId="4" fillId="0" borderId="4" xfId="0" applyFont="1" applyFill="1" applyBorder="1" applyAlignment="1">
      <alignment horizontal="distributed" vertical="center" wrapText="1" indent="1"/>
    </xf>
    <xf numFmtId="0" fontId="4" fillId="0" borderId="3" xfId="0" applyFont="1" applyFill="1" applyBorder="1" applyAlignment="1">
      <alignment horizontal="distributed" vertical="center"/>
    </xf>
    <xf numFmtId="0" fontId="12" fillId="0" borderId="3" xfId="0" applyFont="1" applyFill="1" applyBorder="1" applyAlignment="1">
      <alignment horizontal="distributed" vertical="center" indent="1"/>
    </xf>
    <xf numFmtId="0" fontId="12" fillId="0" borderId="16" xfId="0" applyFont="1" applyFill="1" applyBorder="1" applyAlignment="1">
      <alignment horizontal="distributed" vertical="center" indent="1"/>
    </xf>
    <xf numFmtId="0" fontId="4" fillId="0" borderId="16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 indent="1"/>
    </xf>
    <xf numFmtId="0" fontId="4" fillId="0" borderId="0" xfId="0" applyFont="1" applyFill="1" applyBorder="1" applyAlignment="1">
      <alignment horizontal="distributed" vertical="center"/>
    </xf>
    <xf numFmtId="0" fontId="4" fillId="3" borderId="50" xfId="0" applyFont="1" applyFill="1" applyBorder="1" applyAlignment="1">
      <alignment horizontal="distributed" vertical="center" indent="1"/>
    </xf>
    <xf numFmtId="0" fontId="4" fillId="3" borderId="12" xfId="0" applyFont="1" applyFill="1" applyBorder="1" applyAlignment="1">
      <alignment horizontal="distributed" vertical="center" indent="1"/>
    </xf>
    <xf numFmtId="0" fontId="4" fillId="3" borderId="9" xfId="0" applyFont="1" applyFill="1" applyBorder="1" applyAlignment="1">
      <alignment horizontal="distributed" vertical="center" indent="1"/>
    </xf>
    <xf numFmtId="176" fontId="8" fillId="0" borderId="13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shrinkToFit="1"/>
    </xf>
    <xf numFmtId="0" fontId="10" fillId="0" borderId="0" xfId="0" applyFont="1" applyFill="1" applyBorder="1" applyAlignment="1">
      <alignment horizontal="right" vertical="center"/>
    </xf>
    <xf numFmtId="177" fontId="10" fillId="3" borderId="30" xfId="0" applyNumberFormat="1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49" fontId="16" fillId="0" borderId="0" xfId="0" applyNumberFormat="1" applyFont="1" applyFill="1" applyAlignment="1">
      <alignment horizontal="left" wrapText="1"/>
    </xf>
    <xf numFmtId="0" fontId="8" fillId="0" borderId="47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59" xfId="0" applyFont="1" applyFill="1" applyBorder="1" applyAlignment="1">
      <alignment horizontal="center" vertical="center" shrinkToFit="1"/>
    </xf>
    <xf numFmtId="0" fontId="4" fillId="0" borderId="47" xfId="0" applyFont="1" applyFill="1" applyBorder="1" applyAlignment="1">
      <alignment horizontal="center" vertical="center" shrinkToFit="1"/>
    </xf>
    <xf numFmtId="176" fontId="8" fillId="0" borderId="13" xfId="1" applyNumberFormat="1" applyFont="1" applyFill="1" applyBorder="1" applyAlignment="1">
      <alignment horizontal="right"/>
    </xf>
    <xf numFmtId="176" fontId="8" fillId="0" borderId="36" xfId="1" applyNumberFormat="1" applyFont="1" applyFill="1" applyBorder="1" applyAlignment="1">
      <alignment horizontal="right"/>
    </xf>
    <xf numFmtId="0" fontId="4" fillId="0" borderId="38" xfId="0" applyFont="1" applyFill="1" applyBorder="1" applyAlignment="1">
      <alignment horizontal="center" vertical="center" textRotation="255"/>
    </xf>
    <xf numFmtId="176" fontId="8" fillId="0" borderId="11" xfId="1" applyNumberFormat="1" applyFont="1" applyFill="1" applyBorder="1" applyAlignment="1">
      <alignment horizontal="right" vertical="center"/>
    </xf>
    <xf numFmtId="0" fontId="8" fillId="3" borderId="11" xfId="0" applyFont="1" applyFill="1" applyBorder="1" applyAlignment="1">
      <alignment horizontal="right" vertical="center"/>
    </xf>
    <xf numFmtId="176" fontId="8" fillId="0" borderId="11" xfId="1" applyNumberFormat="1" applyFont="1" applyFill="1" applyBorder="1" applyAlignment="1">
      <alignment horizontal="right"/>
    </xf>
    <xf numFmtId="176" fontId="8" fillId="0" borderId="35" xfId="1" applyNumberFormat="1" applyFont="1" applyFill="1" applyBorder="1" applyAlignment="1">
      <alignment horizontal="right"/>
    </xf>
    <xf numFmtId="0" fontId="8" fillId="3" borderId="13" xfId="0" applyFont="1" applyFill="1" applyBorder="1" applyAlignment="1">
      <alignment horizontal="right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right"/>
    </xf>
    <xf numFmtId="176" fontId="8" fillId="0" borderId="23" xfId="1" applyNumberFormat="1" applyFont="1" applyFill="1" applyBorder="1" applyAlignment="1">
      <alignment horizontal="right"/>
    </xf>
    <xf numFmtId="0" fontId="4" fillId="0" borderId="22" xfId="0" applyFont="1" applyFill="1" applyBorder="1" applyAlignment="1">
      <alignment horizontal="center" vertical="center" textRotation="255"/>
    </xf>
    <xf numFmtId="176" fontId="8" fillId="0" borderId="51" xfId="1" applyNumberFormat="1" applyFont="1" applyFill="1" applyBorder="1" applyAlignment="1">
      <alignment horizontal="right" vertical="center"/>
    </xf>
    <xf numFmtId="0" fontId="8" fillId="3" borderId="5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176" fontId="8" fillId="0" borderId="18" xfId="1" applyNumberFormat="1" applyFont="1" applyFill="1" applyBorder="1" applyAlignment="1">
      <alignment horizontal="right"/>
    </xf>
    <xf numFmtId="176" fontId="8" fillId="0" borderId="41" xfId="1" applyNumberFormat="1" applyFont="1" applyFill="1" applyBorder="1" applyAlignment="1">
      <alignment horizontal="right"/>
    </xf>
    <xf numFmtId="1" fontId="8" fillId="3" borderId="11" xfId="0" applyNumberFormat="1" applyFont="1" applyFill="1" applyBorder="1" applyAlignment="1">
      <alignment horizontal="right" vertical="center"/>
    </xf>
    <xf numFmtId="176" fontId="8" fillId="0" borderId="14" xfId="1" applyNumberFormat="1" applyFont="1" applyFill="1" applyBorder="1" applyAlignment="1">
      <alignment horizontal="right"/>
    </xf>
    <xf numFmtId="176" fontId="8" fillId="0" borderId="39" xfId="1" applyNumberFormat="1" applyFont="1" applyFill="1" applyBorder="1" applyAlignment="1">
      <alignment horizontal="right"/>
    </xf>
    <xf numFmtId="0" fontId="4" fillId="0" borderId="60" xfId="0" applyFont="1" applyFill="1" applyBorder="1" applyAlignment="1">
      <alignment horizontal="left" vertical="center"/>
    </xf>
    <xf numFmtId="0" fontId="4" fillId="0" borderId="61" xfId="0" applyFont="1" applyFill="1" applyBorder="1" applyAlignment="1">
      <alignment horizontal="left" vertical="center"/>
    </xf>
    <xf numFmtId="0" fontId="4" fillId="0" borderId="62" xfId="0" applyFont="1" applyFill="1" applyBorder="1" applyAlignment="1">
      <alignment horizontal="left" vertical="center"/>
    </xf>
    <xf numFmtId="176" fontId="8" fillId="0" borderId="13" xfId="1" applyNumberFormat="1" applyFont="1" applyFill="1" applyBorder="1" applyAlignment="1">
      <alignment horizontal="center" vertical="center"/>
    </xf>
    <xf numFmtId="176" fontId="8" fillId="0" borderId="51" xfId="1" applyNumberFormat="1" applyFont="1" applyFill="1" applyBorder="1" applyAlignment="1">
      <alignment horizontal="right"/>
    </xf>
    <xf numFmtId="176" fontId="8" fillId="0" borderId="52" xfId="1" applyNumberFormat="1" applyFont="1" applyFill="1" applyBorder="1" applyAlignment="1">
      <alignment horizontal="right"/>
    </xf>
    <xf numFmtId="0" fontId="4" fillId="2" borderId="55" xfId="0" applyFont="1" applyFill="1" applyBorder="1" applyAlignment="1">
      <alignment horizontal="left" shrinkToFit="1"/>
    </xf>
    <xf numFmtId="0" fontId="4" fillId="2" borderId="56" xfId="0" applyFont="1" applyFill="1" applyBorder="1" applyAlignment="1">
      <alignment horizontal="left" shrinkToFit="1"/>
    </xf>
    <xf numFmtId="0" fontId="4" fillId="2" borderId="57" xfId="0" applyFont="1" applyFill="1" applyBorder="1" applyAlignment="1">
      <alignment horizontal="left" shrinkToFi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center" vertical="center" textRotation="255"/>
    </xf>
    <xf numFmtId="0" fontId="4" fillId="0" borderId="28" xfId="0" applyFont="1" applyFill="1" applyBorder="1" applyAlignment="1">
      <alignment horizontal="center" vertical="center" textRotation="255"/>
    </xf>
    <xf numFmtId="0" fontId="4" fillId="0" borderId="44" xfId="0" applyFont="1" applyFill="1" applyBorder="1" applyAlignment="1">
      <alignment horizontal="center" vertical="center" textRotation="255"/>
    </xf>
    <xf numFmtId="0" fontId="8" fillId="3" borderId="42" xfId="0" applyFont="1" applyFill="1" applyBorder="1" applyAlignment="1">
      <alignment horizontal="left" vertical="center"/>
    </xf>
    <xf numFmtId="0" fontId="8" fillId="3" borderId="43" xfId="0" applyFont="1" applyFill="1" applyBorder="1" applyAlignment="1">
      <alignment horizontal="left" vertical="center"/>
    </xf>
    <xf numFmtId="0" fontId="8" fillId="3" borderId="30" xfId="0" applyFont="1" applyFill="1" applyBorder="1" applyAlignment="1">
      <alignment horizontal="left" vertical="center"/>
    </xf>
    <xf numFmtId="0" fontId="8" fillId="3" borderId="31" xfId="0" applyFont="1" applyFill="1" applyBorder="1" applyAlignment="1">
      <alignment horizontal="left" vertical="center"/>
    </xf>
    <xf numFmtId="0" fontId="4" fillId="2" borderId="54" xfId="0" applyFont="1" applyFill="1" applyBorder="1" applyAlignment="1">
      <alignment horizontal="left" vertical="center" shrinkToFit="1"/>
    </xf>
    <xf numFmtId="0" fontId="4" fillId="2" borderId="0" xfId="0" applyFont="1" applyFill="1" applyBorder="1" applyAlignment="1">
      <alignment horizontal="left" vertical="center" shrinkToFit="1"/>
    </xf>
    <xf numFmtId="0" fontId="4" fillId="2" borderId="25" xfId="0" applyFont="1" applyFill="1" applyBorder="1" applyAlignment="1">
      <alignment horizontal="left" vertical="center" shrinkToFit="1"/>
    </xf>
    <xf numFmtId="0" fontId="4" fillId="2" borderId="58" xfId="0" applyFont="1" applyFill="1" applyBorder="1" applyAlignment="1">
      <alignment horizontal="left" vertical="top" shrinkToFit="1"/>
    </xf>
    <xf numFmtId="0" fontId="4" fillId="2" borderId="30" xfId="0" applyFont="1" applyFill="1" applyBorder="1" applyAlignment="1">
      <alignment horizontal="left" vertical="top" shrinkToFit="1"/>
    </xf>
    <xf numFmtId="0" fontId="4" fillId="2" borderId="31" xfId="0" applyFont="1" applyFill="1" applyBorder="1" applyAlignment="1">
      <alignment horizontal="left" vertical="top" shrinkToFit="1"/>
    </xf>
    <xf numFmtId="0" fontId="1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 vertical="center" textRotation="255"/>
    </xf>
    <xf numFmtId="0" fontId="8" fillId="0" borderId="22" xfId="0" applyFont="1" applyFill="1" applyBorder="1" applyAlignment="1">
      <alignment horizontal="center" vertical="center" textRotation="255"/>
    </xf>
    <xf numFmtId="0" fontId="8" fillId="0" borderId="45" xfId="0" applyFont="1" applyFill="1" applyBorder="1" applyAlignment="1">
      <alignment horizontal="center" vertical="center" textRotation="255"/>
    </xf>
    <xf numFmtId="0" fontId="8" fillId="0" borderId="50" xfId="0" applyFont="1" applyFill="1" applyBorder="1" applyAlignment="1">
      <alignment horizontal="distributed" vertical="center" indent="1"/>
    </xf>
    <xf numFmtId="0" fontId="8" fillId="0" borderId="12" xfId="0" applyFont="1" applyFill="1" applyBorder="1" applyAlignment="1">
      <alignment horizontal="distributed" vertical="center" indent="1"/>
    </xf>
    <xf numFmtId="0" fontId="4" fillId="0" borderId="0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left" vertical="center"/>
    </xf>
    <xf numFmtId="49" fontId="9" fillId="3" borderId="74" xfId="0" applyNumberFormat="1" applyFont="1" applyFill="1" applyBorder="1" applyAlignment="1">
      <alignment horizontal="center" vertical="center"/>
    </xf>
    <xf numFmtId="49" fontId="9" fillId="3" borderId="42" xfId="0" applyNumberFormat="1" applyFont="1" applyFill="1" applyBorder="1" applyAlignment="1">
      <alignment horizontal="center" vertical="center"/>
    </xf>
    <xf numFmtId="49" fontId="17" fillId="0" borderId="42" xfId="0" applyNumberFormat="1" applyFont="1" applyFill="1" applyBorder="1" applyAlignment="1">
      <alignment horizontal="left" vertical="center"/>
    </xf>
    <xf numFmtId="49" fontId="17" fillId="0" borderId="43" xfId="0" applyNumberFormat="1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49" fontId="9" fillId="3" borderId="7" xfId="0" applyNumberFormat="1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/>
    </xf>
    <xf numFmtId="49" fontId="17" fillId="0" borderId="8" xfId="0" applyNumberFormat="1" applyFont="1" applyFill="1" applyBorder="1" applyAlignment="1">
      <alignment horizontal="left" vertical="center"/>
    </xf>
    <xf numFmtId="49" fontId="17" fillId="0" borderId="26" xfId="0" applyNumberFormat="1" applyFont="1" applyFill="1" applyBorder="1" applyAlignment="1">
      <alignment horizontal="left" vertical="center"/>
    </xf>
    <xf numFmtId="49" fontId="17" fillId="3" borderId="10" xfId="0" applyNumberFormat="1" applyFont="1" applyFill="1" applyBorder="1" applyAlignment="1">
      <alignment horizontal="left" vertical="center" shrinkToFit="1"/>
    </xf>
    <xf numFmtId="49" fontId="17" fillId="3" borderId="37" xfId="0" applyNumberFormat="1" applyFont="1" applyFill="1" applyBorder="1" applyAlignment="1">
      <alignment horizontal="left" vertical="center" shrinkToFit="1"/>
    </xf>
    <xf numFmtId="0" fontId="17" fillId="0" borderId="50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64" xfId="0" applyFont="1" applyFill="1" applyBorder="1" applyAlignment="1">
      <alignment horizontal="center" vertical="center"/>
    </xf>
    <xf numFmtId="0" fontId="17" fillId="0" borderId="75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67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65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 wrapText="1"/>
    </xf>
    <xf numFmtId="0" fontId="9" fillId="3" borderId="24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3" borderId="66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9" fillId="3" borderId="26" xfId="0" applyFont="1" applyFill="1" applyBorder="1" applyAlignment="1">
      <alignment horizontal="left" vertical="center" wrapText="1"/>
    </xf>
    <xf numFmtId="0" fontId="8" fillId="3" borderId="46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left" vertical="center"/>
    </xf>
    <xf numFmtId="0" fontId="4" fillId="3" borderId="70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top"/>
    </xf>
    <xf numFmtId="0" fontId="8" fillId="3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right"/>
    </xf>
    <xf numFmtId="0" fontId="8" fillId="0" borderId="25" xfId="0" applyFont="1" applyFill="1" applyBorder="1" applyAlignment="1">
      <alignment horizontal="right"/>
    </xf>
    <xf numFmtId="0" fontId="8" fillId="3" borderId="7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right"/>
    </xf>
    <xf numFmtId="0" fontId="17" fillId="0" borderId="3" xfId="0" applyFont="1" applyFill="1" applyBorder="1" applyAlignment="1">
      <alignment horizontal="left" vertical="center"/>
    </xf>
    <xf numFmtId="0" fontId="17" fillId="0" borderId="24" xfId="0" applyFont="1" applyFill="1" applyBorder="1" applyAlignment="1">
      <alignment horizontal="left"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/>
    </xf>
    <xf numFmtId="0" fontId="8" fillId="3" borderId="72" xfId="0" applyFont="1" applyFill="1" applyBorder="1" applyAlignment="1">
      <alignment horizontal="left" vertical="center"/>
    </xf>
    <xf numFmtId="0" fontId="17" fillId="0" borderId="72" xfId="0" applyFont="1" applyFill="1" applyBorder="1" applyAlignment="1">
      <alignment horizontal="left" vertical="center"/>
    </xf>
    <xf numFmtId="0" fontId="17" fillId="0" borderId="73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25" xfId="0" applyFont="1" applyFill="1" applyBorder="1" applyAlignment="1">
      <alignment horizontal="left" vertical="center" wrapText="1"/>
    </xf>
    <xf numFmtId="0" fontId="4" fillId="3" borderId="63" xfId="0" applyFont="1" applyFill="1" applyBorder="1" applyAlignment="1">
      <alignment horizontal="distributed" vertical="center" indent="1"/>
    </xf>
    <xf numFmtId="0" fontId="4" fillId="3" borderId="19" xfId="0" applyFont="1" applyFill="1" applyBorder="1" applyAlignment="1">
      <alignment horizontal="distributed" vertical="center" indent="1"/>
    </xf>
    <xf numFmtId="0" fontId="4" fillId="3" borderId="20" xfId="0" applyFont="1" applyFill="1" applyBorder="1" applyAlignment="1">
      <alignment horizontal="distributed" vertical="center" indent="1"/>
    </xf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26" xfId="0" applyFont="1" applyFill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center" vertical="center" shrinkToFit="1"/>
    </xf>
    <xf numFmtId="49" fontId="8" fillId="3" borderId="3" xfId="0" applyNumberFormat="1" applyFont="1" applyFill="1" applyBorder="1" applyAlignment="1">
      <alignment horizontal="center" vertical="center" shrinkToFit="1"/>
    </xf>
    <xf numFmtId="49" fontId="8" fillId="3" borderId="29" xfId="0" applyNumberFormat="1" applyFont="1" applyFill="1" applyBorder="1" applyAlignment="1">
      <alignment horizontal="center" vertical="center" shrinkToFit="1"/>
    </xf>
    <xf numFmtId="49" fontId="8" fillId="3" borderId="30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</xdr:colOff>
      <xdr:row>11</xdr:row>
      <xdr:rowOff>0</xdr:rowOff>
    </xdr:from>
    <xdr:to>
      <xdr:col>51</xdr:col>
      <xdr:colOff>0</xdr:colOff>
      <xdr:row>17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845BE6A-16AF-4C0B-B794-01DE025DAC07}"/>
            </a:ext>
          </a:extLst>
        </xdr:cNvPr>
        <xdr:cNvSpPr txBox="1"/>
      </xdr:nvSpPr>
      <xdr:spPr>
        <a:xfrm>
          <a:off x="8001001" y="2409825"/>
          <a:ext cx="2800349" cy="13144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水色の箇所を入力お願いします。</a:t>
          </a:r>
        </a:p>
      </xdr:txBody>
    </xdr:sp>
    <xdr:clientData/>
  </xdr:twoCellAnchor>
  <xdr:twoCellAnchor>
    <xdr:from>
      <xdr:col>37</xdr:col>
      <xdr:colOff>0</xdr:colOff>
      <xdr:row>26</xdr:row>
      <xdr:rowOff>0</xdr:rowOff>
    </xdr:from>
    <xdr:to>
      <xdr:col>50</xdr:col>
      <xdr:colOff>200024</xdr:colOff>
      <xdr:row>32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2CA083E-C521-4D9F-8876-1B99414847FC}"/>
            </a:ext>
          </a:extLst>
        </xdr:cNvPr>
        <xdr:cNvSpPr txBox="1"/>
      </xdr:nvSpPr>
      <xdr:spPr>
        <a:xfrm>
          <a:off x="8001000" y="2409825"/>
          <a:ext cx="2800349" cy="13144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水色の箇所を入力お願いします。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25"/>
  <sheetViews>
    <sheetView showZeros="0" tabSelected="1" zoomScaleNormal="100" workbookViewId="0">
      <selection activeCell="AP8" sqref="AP8"/>
    </sheetView>
  </sheetViews>
  <sheetFormatPr defaultColWidth="2.33203125" defaultRowHeight="17.45" customHeight="1"/>
  <cols>
    <col min="1" max="1" width="2.33203125" style="8"/>
    <col min="2" max="34" width="2.33203125" style="7"/>
    <col min="35" max="68" width="2.33203125" style="1"/>
    <col min="69" max="84" width="2.33203125" style="7"/>
    <col min="85" max="16384" width="2.33203125" style="6"/>
  </cols>
  <sheetData>
    <row r="1" spans="2:50" ht="17.45" customHeight="1">
      <c r="B1" s="28" t="s">
        <v>50</v>
      </c>
      <c r="C1" s="28"/>
      <c r="D1" s="28"/>
      <c r="E1" s="28"/>
      <c r="F1" s="28"/>
      <c r="G1" s="28"/>
      <c r="H1" s="28"/>
      <c r="I1" s="28"/>
      <c r="J1" s="28"/>
      <c r="K1" s="35" t="s">
        <v>57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29" t="s">
        <v>4</v>
      </c>
      <c r="Y1" s="29"/>
      <c r="Z1" s="29"/>
      <c r="AA1" s="29"/>
      <c r="AB1" s="29"/>
      <c r="AC1" s="29"/>
      <c r="AD1" s="29"/>
      <c r="AE1" s="29"/>
      <c r="AF1" s="29"/>
      <c r="AG1" s="29"/>
      <c r="AH1" s="29"/>
      <c r="AJ1" s="2"/>
    </row>
    <row r="2" spans="2:50" ht="17.45" customHeight="1">
      <c r="B2" s="28"/>
      <c r="C2" s="28"/>
      <c r="D2" s="28"/>
      <c r="E2" s="28"/>
      <c r="F2" s="28"/>
      <c r="G2" s="28"/>
      <c r="H2" s="28"/>
      <c r="I2" s="28"/>
      <c r="J2" s="28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0" t="s">
        <v>22</v>
      </c>
      <c r="Y2" s="30"/>
      <c r="Z2" s="30"/>
      <c r="AA2" s="30"/>
      <c r="AB2" s="30"/>
      <c r="AC2" s="30"/>
      <c r="AD2" s="30"/>
      <c r="AE2" s="30"/>
      <c r="AF2" s="30"/>
      <c r="AG2" s="30"/>
      <c r="AH2" s="30"/>
    </row>
    <row r="3" spans="2:50" ht="17.45" customHeight="1" thickBot="1">
      <c r="B3" s="31" t="s">
        <v>19</v>
      </c>
      <c r="C3" s="31"/>
      <c r="D3" s="31"/>
      <c r="E3" s="31"/>
      <c r="F3" s="32">
        <v>44271</v>
      </c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9" t="s">
        <v>13</v>
      </c>
    </row>
    <row r="4" spans="2:50" ht="17.45" customHeight="1">
      <c r="B4" s="100" t="s">
        <v>0</v>
      </c>
      <c r="C4" s="36" t="s">
        <v>1</v>
      </c>
      <c r="D4" s="37"/>
      <c r="E4" s="37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37" t="s">
        <v>10</v>
      </c>
      <c r="T4" s="37"/>
      <c r="U4" s="37"/>
      <c r="V4" s="109"/>
      <c r="W4" s="110"/>
      <c r="X4" s="110"/>
      <c r="Y4" s="110"/>
      <c r="Z4" s="110"/>
      <c r="AA4" s="110"/>
      <c r="AB4" s="110"/>
      <c r="AC4" s="111" t="s">
        <v>58</v>
      </c>
      <c r="AD4" s="111"/>
      <c r="AE4" s="111"/>
      <c r="AF4" s="111"/>
      <c r="AG4" s="111"/>
      <c r="AH4" s="112"/>
    </row>
    <row r="5" spans="2:50" ht="17.45" customHeight="1">
      <c r="B5" s="101"/>
      <c r="C5" s="38" t="s">
        <v>2</v>
      </c>
      <c r="D5" s="39"/>
      <c r="E5" s="39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39"/>
      <c r="T5" s="39"/>
      <c r="U5" s="39"/>
      <c r="V5" s="114"/>
      <c r="W5" s="115"/>
      <c r="X5" s="115"/>
      <c r="Y5" s="115"/>
      <c r="Z5" s="115"/>
      <c r="AA5" s="115"/>
      <c r="AB5" s="115"/>
      <c r="AC5" s="116"/>
      <c r="AD5" s="116"/>
      <c r="AE5" s="116"/>
      <c r="AF5" s="116"/>
      <c r="AG5" s="116"/>
      <c r="AH5" s="117"/>
    </row>
    <row r="6" spans="2:50" ht="17.45" customHeight="1">
      <c r="B6" s="101"/>
      <c r="C6" s="38"/>
      <c r="D6" s="39"/>
      <c r="E6" s="39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39" t="s">
        <v>14</v>
      </c>
      <c r="T6" s="39"/>
      <c r="U6" s="39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9"/>
    </row>
    <row r="7" spans="2:50" ht="17.45" customHeight="1">
      <c r="B7" s="101"/>
      <c r="C7" s="38" t="s">
        <v>3</v>
      </c>
      <c r="D7" s="39"/>
      <c r="E7" s="39"/>
      <c r="F7" s="120" t="s">
        <v>58</v>
      </c>
      <c r="G7" s="121"/>
      <c r="H7" s="121"/>
      <c r="I7" s="121"/>
      <c r="J7" s="121"/>
      <c r="K7" s="122"/>
      <c r="L7" s="123" t="s">
        <v>55</v>
      </c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5"/>
    </row>
    <row r="8" spans="2:50" ht="17.45" customHeight="1">
      <c r="B8" s="101"/>
      <c r="C8" s="38"/>
      <c r="D8" s="39"/>
      <c r="E8" s="39"/>
      <c r="F8" s="126" t="s">
        <v>54</v>
      </c>
      <c r="G8" s="127"/>
      <c r="H8" s="128"/>
      <c r="I8" s="128"/>
      <c r="J8" s="128"/>
      <c r="K8" s="129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1"/>
    </row>
    <row r="9" spans="2:50" ht="17.45" customHeight="1">
      <c r="B9" s="101"/>
      <c r="C9" s="38"/>
      <c r="D9" s="39"/>
      <c r="E9" s="39"/>
      <c r="F9" s="132"/>
      <c r="G9" s="133"/>
      <c r="H9" s="134"/>
      <c r="I9" s="134"/>
      <c r="J9" s="134"/>
      <c r="K9" s="135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7"/>
    </row>
    <row r="10" spans="2:50" ht="17.45" customHeight="1" thickBot="1">
      <c r="B10" s="102"/>
      <c r="C10" s="33" t="s">
        <v>5</v>
      </c>
      <c r="D10" s="34"/>
      <c r="E10" s="34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9"/>
    </row>
    <row r="11" spans="2:50" ht="17.45" customHeight="1" thickBo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 t="s">
        <v>35</v>
      </c>
    </row>
    <row r="12" spans="2:50" ht="17.45" customHeight="1">
      <c r="B12" s="140" t="s">
        <v>9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2"/>
      <c r="O12" s="40" t="s">
        <v>36</v>
      </c>
      <c r="P12" s="41"/>
      <c r="Q12" s="41"/>
      <c r="R12" s="41"/>
      <c r="S12" s="41"/>
      <c r="T12" s="41"/>
      <c r="U12" s="41"/>
      <c r="V12" s="41"/>
      <c r="W12" s="42"/>
      <c r="X12" s="51" t="s">
        <v>6</v>
      </c>
      <c r="Y12" s="51"/>
      <c r="Z12" s="51"/>
      <c r="AA12" s="51"/>
      <c r="AB12" s="51" t="s">
        <v>34</v>
      </c>
      <c r="AC12" s="51"/>
      <c r="AD12" s="51" t="s">
        <v>8</v>
      </c>
      <c r="AE12" s="51"/>
      <c r="AF12" s="51"/>
      <c r="AG12" s="51"/>
      <c r="AH12" s="52"/>
      <c r="AO12" s="30" t="s">
        <v>32</v>
      </c>
      <c r="AP12" s="30"/>
      <c r="AQ12" s="30"/>
      <c r="AR12" s="30"/>
      <c r="AS12" s="30" t="s">
        <v>31</v>
      </c>
      <c r="AT12" s="30"/>
      <c r="AU12" s="30"/>
      <c r="AV12" s="30"/>
    </row>
    <row r="13" spans="2:50" ht="17.45" customHeight="1">
      <c r="B13" s="45" t="s">
        <v>2</v>
      </c>
      <c r="C13" s="143" t="s">
        <v>12</v>
      </c>
      <c r="D13" s="144"/>
      <c r="E13" s="144"/>
      <c r="F13" s="145"/>
      <c r="G13" s="145"/>
      <c r="H13" s="145"/>
      <c r="I13" s="145"/>
      <c r="J13" s="145"/>
      <c r="K13" s="145"/>
      <c r="L13" s="145"/>
      <c r="M13" s="145"/>
      <c r="N13" s="146"/>
      <c r="O13" s="19" t="s">
        <v>46</v>
      </c>
      <c r="P13" s="19"/>
      <c r="Q13" s="19"/>
      <c r="R13" s="19"/>
      <c r="S13" s="19"/>
      <c r="T13" s="18" t="s">
        <v>44</v>
      </c>
      <c r="U13" s="18"/>
      <c r="V13" s="18"/>
      <c r="W13" s="18"/>
      <c r="X13" s="46">
        <f>3500*1.08</f>
        <v>3780.0000000000005</v>
      </c>
      <c r="Y13" s="46"/>
      <c r="Z13" s="46"/>
      <c r="AA13" s="46"/>
      <c r="AB13" s="47"/>
      <c r="AC13" s="47"/>
      <c r="AD13" s="48">
        <f t="shared" ref="AD13:AD18" si="0">X13*AB13</f>
        <v>0</v>
      </c>
      <c r="AE13" s="48"/>
      <c r="AF13" s="48"/>
      <c r="AG13" s="48"/>
      <c r="AH13" s="49"/>
      <c r="AO13" s="94" t="s">
        <v>29</v>
      </c>
      <c r="AP13" s="94"/>
      <c r="AQ13" s="94" t="s">
        <v>30</v>
      </c>
      <c r="AR13" s="94"/>
      <c r="AS13" s="94" t="s">
        <v>7</v>
      </c>
      <c r="AT13" s="94"/>
      <c r="AU13" s="94" t="s">
        <v>30</v>
      </c>
      <c r="AV13" s="94"/>
      <c r="AW13" s="94" t="s">
        <v>30</v>
      </c>
      <c r="AX13" s="94"/>
    </row>
    <row r="14" spans="2:50" ht="17.45" customHeight="1">
      <c r="B14" s="45"/>
      <c r="C14" s="147"/>
      <c r="D14" s="148"/>
      <c r="E14" s="148"/>
      <c r="F14" s="148"/>
      <c r="G14" s="148"/>
      <c r="H14" s="148"/>
      <c r="I14" s="148"/>
      <c r="J14" s="148"/>
      <c r="K14" s="148"/>
      <c r="L14" s="148"/>
      <c r="M14" s="149" t="s">
        <v>18</v>
      </c>
      <c r="N14" s="150"/>
      <c r="O14" s="20" t="s">
        <v>47</v>
      </c>
      <c r="P14" s="20"/>
      <c r="Q14" s="20"/>
      <c r="R14" s="20"/>
      <c r="S14" s="20"/>
      <c r="T14" s="21" t="s">
        <v>44</v>
      </c>
      <c r="U14" s="21"/>
      <c r="V14" s="21"/>
      <c r="W14" s="21"/>
      <c r="X14" s="27">
        <f>X13</f>
        <v>3780.0000000000005</v>
      </c>
      <c r="Y14" s="27"/>
      <c r="Z14" s="27"/>
      <c r="AA14" s="27"/>
      <c r="AB14" s="50"/>
      <c r="AC14" s="50"/>
      <c r="AD14" s="43">
        <f t="shared" si="0"/>
        <v>0</v>
      </c>
      <c r="AE14" s="43"/>
      <c r="AF14" s="43"/>
      <c r="AG14" s="43"/>
      <c r="AH14" s="44"/>
      <c r="AL14" s="96" t="s">
        <v>26</v>
      </c>
      <c r="AM14" s="96"/>
      <c r="AN14" s="96"/>
      <c r="AO14" s="95">
        <f>SUM(AB13:AC15)</f>
        <v>0</v>
      </c>
      <c r="AP14" s="95"/>
      <c r="AQ14" s="95">
        <f>CEILING(AB13+AB14+AB15,2)/2</f>
        <v>0</v>
      </c>
      <c r="AR14" s="95"/>
      <c r="AS14" s="95">
        <f>AB16</f>
        <v>0</v>
      </c>
      <c r="AT14" s="95"/>
      <c r="AU14" s="95">
        <f>CEILING(AB16,2)/2</f>
        <v>0</v>
      </c>
      <c r="AV14" s="95"/>
      <c r="AW14" s="95">
        <f>AQ14+AU15</f>
        <v>0</v>
      </c>
      <c r="AX14" s="95"/>
    </row>
    <row r="15" spans="2:50" ht="17.45" customHeight="1">
      <c r="B15" s="45"/>
      <c r="C15" s="151"/>
      <c r="D15" s="152"/>
      <c r="E15" s="152"/>
      <c r="F15" s="152"/>
      <c r="G15" s="152"/>
      <c r="H15" s="152"/>
      <c r="I15" s="152"/>
      <c r="J15" s="152"/>
      <c r="K15" s="152"/>
      <c r="L15" s="152"/>
      <c r="M15" s="153"/>
      <c r="N15" s="154"/>
      <c r="O15" s="20" t="s">
        <v>48</v>
      </c>
      <c r="P15" s="20"/>
      <c r="Q15" s="20"/>
      <c r="R15" s="20"/>
      <c r="S15" s="20"/>
      <c r="T15" s="21" t="s">
        <v>44</v>
      </c>
      <c r="U15" s="21"/>
      <c r="V15" s="21"/>
      <c r="W15" s="21"/>
      <c r="X15" s="27">
        <f>X13</f>
        <v>3780.0000000000005</v>
      </c>
      <c r="Y15" s="27"/>
      <c r="Z15" s="27"/>
      <c r="AA15" s="27"/>
      <c r="AB15" s="50"/>
      <c r="AC15" s="50"/>
      <c r="AD15" s="43">
        <f t="shared" si="0"/>
        <v>0</v>
      </c>
      <c r="AE15" s="43"/>
      <c r="AF15" s="43"/>
      <c r="AG15" s="43"/>
      <c r="AH15" s="44"/>
      <c r="AL15" s="96" t="s">
        <v>27</v>
      </c>
      <c r="AM15" s="96"/>
      <c r="AN15" s="96"/>
      <c r="AO15" s="95">
        <f>SUM(AB13:AC15)</f>
        <v>0</v>
      </c>
      <c r="AP15" s="95"/>
      <c r="AQ15" s="95">
        <f>ROUNDUP((AB13+AB14+AB15)/3,0)</f>
        <v>0</v>
      </c>
      <c r="AR15" s="95"/>
      <c r="AS15" s="95">
        <f>AS14</f>
        <v>0</v>
      </c>
      <c r="AT15" s="95"/>
      <c r="AU15" s="95">
        <f>AU14</f>
        <v>0</v>
      </c>
      <c r="AV15" s="95"/>
      <c r="AW15" s="95">
        <f>AQ15+AU15</f>
        <v>0</v>
      </c>
      <c r="AX15" s="95"/>
    </row>
    <row r="16" spans="2:50" ht="17.45" customHeight="1">
      <c r="B16" s="55" t="s">
        <v>3</v>
      </c>
      <c r="C16" s="126" t="s">
        <v>54</v>
      </c>
      <c r="D16" s="127"/>
      <c r="E16" s="128"/>
      <c r="F16" s="128"/>
      <c r="G16" s="128"/>
      <c r="H16" s="128"/>
      <c r="I16" s="128"/>
      <c r="J16" s="155" t="s">
        <v>58</v>
      </c>
      <c r="K16" s="155"/>
      <c r="L16" s="155"/>
      <c r="M16" s="155"/>
      <c r="N16" s="156"/>
      <c r="O16" s="22" t="s">
        <v>45</v>
      </c>
      <c r="P16" s="22"/>
      <c r="Q16" s="22"/>
      <c r="R16" s="22"/>
      <c r="S16" s="22"/>
      <c r="T16" s="23" t="s">
        <v>44</v>
      </c>
      <c r="U16" s="23"/>
      <c r="V16" s="23"/>
      <c r="W16" s="23"/>
      <c r="X16" s="56">
        <v>4900</v>
      </c>
      <c r="Y16" s="56"/>
      <c r="Z16" s="56"/>
      <c r="AA16" s="56"/>
      <c r="AB16" s="57"/>
      <c r="AC16" s="57"/>
      <c r="AD16" s="70">
        <f t="shared" si="0"/>
        <v>0</v>
      </c>
      <c r="AE16" s="70"/>
      <c r="AF16" s="70"/>
      <c r="AG16" s="70"/>
      <c r="AH16" s="71"/>
    </row>
    <row r="17" spans="1:50" ht="17.45" customHeight="1">
      <c r="B17" s="55"/>
      <c r="C17" s="157"/>
      <c r="D17" s="158"/>
      <c r="E17" s="159"/>
      <c r="F17" s="159"/>
      <c r="G17" s="159"/>
      <c r="H17" s="159"/>
      <c r="I17" s="159"/>
      <c r="J17" s="160"/>
      <c r="K17" s="160"/>
      <c r="L17" s="160"/>
      <c r="M17" s="160"/>
      <c r="N17" s="161"/>
      <c r="O17" s="13" t="s">
        <v>28</v>
      </c>
      <c r="P17" s="14"/>
      <c r="Q17" s="14"/>
      <c r="R17" s="14"/>
      <c r="S17" s="24" t="s">
        <v>27</v>
      </c>
      <c r="T17" s="25"/>
      <c r="U17" s="25"/>
      <c r="V17" s="25"/>
      <c r="W17" s="26"/>
      <c r="X17" s="78">
        <f>IF(S17="ギフト箱",AO17,0)</f>
        <v>0</v>
      </c>
      <c r="Y17" s="78"/>
      <c r="Z17" s="78"/>
      <c r="AA17" s="78"/>
      <c r="AB17" s="79">
        <f>IF(S17="ギフト箱",AW14,0)</f>
        <v>0</v>
      </c>
      <c r="AC17" s="79"/>
      <c r="AD17" s="53">
        <f t="shared" si="0"/>
        <v>0</v>
      </c>
      <c r="AE17" s="53"/>
      <c r="AF17" s="53"/>
      <c r="AG17" s="53"/>
      <c r="AH17" s="54"/>
      <c r="AL17" s="96" t="s">
        <v>26</v>
      </c>
      <c r="AM17" s="96"/>
      <c r="AN17" s="96"/>
      <c r="AO17" s="94">
        <v>330</v>
      </c>
      <c r="AP17" s="94"/>
      <c r="AQ17" s="94"/>
    </row>
    <row r="18" spans="1:50" ht="17.45" customHeight="1">
      <c r="B18" s="55"/>
      <c r="C18" s="162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4"/>
      <c r="O18" s="15" t="s">
        <v>41</v>
      </c>
      <c r="P18" s="16"/>
      <c r="Q18" s="16"/>
      <c r="R18" s="17"/>
      <c r="S18" s="58" t="s">
        <v>24</v>
      </c>
      <c r="T18" s="59"/>
      <c r="U18" s="59"/>
      <c r="V18" s="59"/>
      <c r="W18" s="60"/>
      <c r="X18" s="46">
        <f>1000*1.1</f>
        <v>1100</v>
      </c>
      <c r="Y18" s="46"/>
      <c r="Z18" s="46"/>
      <c r="AA18" s="46"/>
      <c r="AB18" s="63">
        <f>IF(S17="無地箱",AW15,AW14)</f>
        <v>0</v>
      </c>
      <c r="AC18" s="63"/>
      <c r="AD18" s="64">
        <f t="shared" si="0"/>
        <v>0</v>
      </c>
      <c r="AE18" s="64"/>
      <c r="AF18" s="64"/>
      <c r="AG18" s="64"/>
      <c r="AH18" s="65"/>
    </row>
    <row r="19" spans="1:50" ht="17.45" customHeight="1" thickBot="1">
      <c r="A19" s="8" t="s">
        <v>53</v>
      </c>
      <c r="B19" s="55"/>
      <c r="C19" s="162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4"/>
      <c r="O19" s="75" t="s">
        <v>42</v>
      </c>
      <c r="P19" s="76"/>
      <c r="Q19" s="76"/>
      <c r="R19" s="77"/>
      <c r="S19" s="66" t="s">
        <v>25</v>
      </c>
      <c r="T19" s="67"/>
      <c r="U19" s="67"/>
      <c r="V19" s="67"/>
      <c r="W19" s="68"/>
      <c r="X19" s="69" t="s">
        <v>40</v>
      </c>
      <c r="Y19" s="69"/>
      <c r="Z19" s="69"/>
      <c r="AA19" s="69"/>
      <c r="AB19" s="50"/>
      <c r="AC19" s="50"/>
      <c r="AD19" s="43"/>
      <c r="AE19" s="43"/>
      <c r="AF19" s="43"/>
      <c r="AG19" s="43"/>
      <c r="AH19" s="44"/>
    </row>
    <row r="20" spans="1:50" ht="17.45" customHeight="1" thickTop="1" thickBot="1">
      <c r="A20" s="8" t="s">
        <v>52</v>
      </c>
      <c r="B20" s="55"/>
      <c r="C20" s="162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4"/>
      <c r="O20" s="106" t="s">
        <v>51</v>
      </c>
      <c r="P20" s="107"/>
      <c r="Q20" s="107"/>
      <c r="R20" s="107"/>
      <c r="S20" s="165" t="s">
        <v>53</v>
      </c>
      <c r="T20" s="166"/>
      <c r="U20" s="166"/>
      <c r="V20" s="166"/>
      <c r="W20" s="167"/>
      <c r="X20" s="10" t="s">
        <v>43</v>
      </c>
      <c r="Y20" s="11"/>
      <c r="Z20" s="11"/>
      <c r="AA20" s="11"/>
      <c r="AB20" s="11"/>
      <c r="AC20" s="12"/>
      <c r="AD20" s="61">
        <f>SUM(AD13:AH19)</f>
        <v>0</v>
      </c>
      <c r="AE20" s="61"/>
      <c r="AF20" s="61"/>
      <c r="AG20" s="61"/>
      <c r="AH20" s="62"/>
    </row>
    <row r="21" spans="1:50" ht="17.45" customHeight="1" thickTop="1">
      <c r="B21" s="55"/>
      <c r="C21" s="168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70"/>
      <c r="O21" s="72" t="s">
        <v>37</v>
      </c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4"/>
    </row>
    <row r="22" spans="1:50" ht="17.45" customHeight="1">
      <c r="B22" s="80" t="s">
        <v>10</v>
      </c>
      <c r="C22" s="171"/>
      <c r="D22" s="172"/>
      <c r="E22" s="172"/>
      <c r="F22" s="172"/>
      <c r="G22" s="172"/>
      <c r="H22" s="172"/>
      <c r="I22" s="172"/>
      <c r="J22" s="155" t="s">
        <v>58</v>
      </c>
      <c r="K22" s="155"/>
      <c r="L22" s="155"/>
      <c r="M22" s="155"/>
      <c r="N22" s="156"/>
      <c r="O22" s="87" t="s">
        <v>49</v>
      </c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9"/>
    </row>
    <row r="23" spans="1:50" ht="17.45" customHeight="1" thickBot="1">
      <c r="B23" s="81"/>
      <c r="C23" s="173"/>
      <c r="D23" s="174"/>
      <c r="E23" s="174"/>
      <c r="F23" s="174"/>
      <c r="G23" s="174"/>
      <c r="H23" s="174"/>
      <c r="I23" s="174"/>
      <c r="J23" s="160"/>
      <c r="K23" s="160"/>
      <c r="L23" s="160"/>
      <c r="M23" s="160"/>
      <c r="N23" s="161"/>
      <c r="O23" s="90" t="s">
        <v>20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2"/>
    </row>
    <row r="24" spans="1:50" ht="17.45" customHeight="1">
      <c r="B24" s="82" t="s">
        <v>5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4"/>
    </row>
    <row r="25" spans="1:50" ht="17.45" customHeight="1" thickBot="1">
      <c r="B25" s="81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6"/>
    </row>
    <row r="26" spans="1:50" ht="17.45" customHeight="1" thickBot="1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3" t="s">
        <v>35</v>
      </c>
    </row>
    <row r="27" spans="1:50" ht="17.45" customHeight="1">
      <c r="B27" s="140" t="s">
        <v>11</v>
      </c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2"/>
      <c r="O27" s="40" t="s">
        <v>36</v>
      </c>
      <c r="P27" s="41"/>
      <c r="Q27" s="41"/>
      <c r="R27" s="41"/>
      <c r="S27" s="41"/>
      <c r="T27" s="41"/>
      <c r="U27" s="41"/>
      <c r="V27" s="41"/>
      <c r="W27" s="42"/>
      <c r="X27" s="51" t="s">
        <v>6</v>
      </c>
      <c r="Y27" s="51"/>
      <c r="Z27" s="51"/>
      <c r="AA27" s="51"/>
      <c r="AB27" s="51" t="s">
        <v>34</v>
      </c>
      <c r="AC27" s="51"/>
      <c r="AD27" s="51" t="s">
        <v>8</v>
      </c>
      <c r="AE27" s="51"/>
      <c r="AF27" s="51"/>
      <c r="AG27" s="51"/>
      <c r="AH27" s="52"/>
      <c r="AO27" s="30" t="s">
        <v>32</v>
      </c>
      <c r="AP27" s="30"/>
      <c r="AQ27" s="30"/>
      <c r="AR27" s="30"/>
      <c r="AS27" s="30" t="s">
        <v>31</v>
      </c>
      <c r="AT27" s="30"/>
      <c r="AU27" s="30"/>
      <c r="AV27" s="30"/>
    </row>
    <row r="28" spans="1:50" ht="17.45" customHeight="1">
      <c r="B28" s="45" t="s">
        <v>2</v>
      </c>
      <c r="C28" s="143" t="s">
        <v>12</v>
      </c>
      <c r="D28" s="144"/>
      <c r="E28" s="144"/>
      <c r="F28" s="145"/>
      <c r="G28" s="145"/>
      <c r="H28" s="145"/>
      <c r="I28" s="145"/>
      <c r="J28" s="145"/>
      <c r="K28" s="145"/>
      <c r="L28" s="145"/>
      <c r="M28" s="145"/>
      <c r="N28" s="146"/>
      <c r="O28" s="19" t="s">
        <v>46</v>
      </c>
      <c r="P28" s="19"/>
      <c r="Q28" s="19"/>
      <c r="R28" s="19"/>
      <c r="S28" s="19"/>
      <c r="T28" s="18" t="s">
        <v>44</v>
      </c>
      <c r="U28" s="18"/>
      <c r="V28" s="18"/>
      <c r="W28" s="18"/>
      <c r="X28" s="46">
        <f>X13</f>
        <v>3780.0000000000005</v>
      </c>
      <c r="Y28" s="46"/>
      <c r="Z28" s="46"/>
      <c r="AA28" s="46"/>
      <c r="AB28" s="47"/>
      <c r="AC28" s="47"/>
      <c r="AD28" s="48">
        <f t="shared" ref="AD28:AD33" si="1">X28*AB28</f>
        <v>0</v>
      </c>
      <c r="AE28" s="48"/>
      <c r="AF28" s="48"/>
      <c r="AG28" s="48"/>
      <c r="AH28" s="49"/>
      <c r="AO28" s="94" t="s">
        <v>7</v>
      </c>
      <c r="AP28" s="94"/>
      <c r="AQ28" s="94" t="s">
        <v>30</v>
      </c>
      <c r="AR28" s="94"/>
      <c r="AS28" s="94" t="s">
        <v>7</v>
      </c>
      <c r="AT28" s="94"/>
      <c r="AU28" s="94" t="s">
        <v>30</v>
      </c>
      <c r="AV28" s="94"/>
      <c r="AW28" s="94" t="s">
        <v>30</v>
      </c>
      <c r="AX28" s="94"/>
    </row>
    <row r="29" spans="1:50" ht="17.45" customHeight="1">
      <c r="B29" s="45"/>
      <c r="C29" s="147"/>
      <c r="D29" s="148"/>
      <c r="E29" s="148"/>
      <c r="F29" s="148"/>
      <c r="G29" s="148"/>
      <c r="H29" s="148"/>
      <c r="I29" s="148"/>
      <c r="J29" s="148"/>
      <c r="K29" s="148"/>
      <c r="L29" s="148"/>
      <c r="M29" s="149" t="s">
        <v>18</v>
      </c>
      <c r="N29" s="150"/>
      <c r="O29" s="20" t="s">
        <v>47</v>
      </c>
      <c r="P29" s="20"/>
      <c r="Q29" s="20"/>
      <c r="R29" s="20"/>
      <c r="S29" s="20"/>
      <c r="T29" s="21" t="s">
        <v>44</v>
      </c>
      <c r="U29" s="21"/>
      <c r="V29" s="21"/>
      <c r="W29" s="21"/>
      <c r="X29" s="27">
        <f>X14</f>
        <v>3780.0000000000005</v>
      </c>
      <c r="Y29" s="27"/>
      <c r="Z29" s="27"/>
      <c r="AA29" s="27"/>
      <c r="AB29" s="50"/>
      <c r="AC29" s="50"/>
      <c r="AD29" s="43">
        <f t="shared" si="1"/>
        <v>0</v>
      </c>
      <c r="AE29" s="43"/>
      <c r="AF29" s="43"/>
      <c r="AG29" s="43"/>
      <c r="AH29" s="44"/>
      <c r="AL29" s="96" t="s">
        <v>26</v>
      </c>
      <c r="AM29" s="96"/>
      <c r="AN29" s="96"/>
      <c r="AO29" s="95">
        <f>SUM(AB28:AC30)</f>
        <v>0</v>
      </c>
      <c r="AP29" s="95"/>
      <c r="AQ29" s="95">
        <f>CEILING(AB28+AB29+AB30,2)/2</f>
        <v>0</v>
      </c>
      <c r="AR29" s="95"/>
      <c r="AS29" s="95">
        <f>AB31</f>
        <v>0</v>
      </c>
      <c r="AT29" s="95"/>
      <c r="AU29" s="95">
        <f>CEILING(AB31,2)/2</f>
        <v>0</v>
      </c>
      <c r="AV29" s="95"/>
      <c r="AW29" s="95">
        <f>AQ29+AU30</f>
        <v>0</v>
      </c>
      <c r="AX29" s="95"/>
    </row>
    <row r="30" spans="1:50" ht="17.45" customHeight="1">
      <c r="B30" s="45"/>
      <c r="C30" s="151"/>
      <c r="D30" s="152"/>
      <c r="E30" s="152"/>
      <c r="F30" s="152"/>
      <c r="G30" s="152"/>
      <c r="H30" s="152"/>
      <c r="I30" s="152"/>
      <c r="J30" s="152"/>
      <c r="K30" s="152"/>
      <c r="L30" s="152"/>
      <c r="M30" s="153"/>
      <c r="N30" s="154"/>
      <c r="O30" s="20" t="s">
        <v>48</v>
      </c>
      <c r="P30" s="20"/>
      <c r="Q30" s="20"/>
      <c r="R30" s="20"/>
      <c r="S30" s="20"/>
      <c r="T30" s="21" t="s">
        <v>44</v>
      </c>
      <c r="U30" s="21"/>
      <c r="V30" s="21"/>
      <c r="W30" s="21"/>
      <c r="X30" s="27">
        <f>X15</f>
        <v>3780.0000000000005</v>
      </c>
      <c r="Y30" s="27"/>
      <c r="Z30" s="27"/>
      <c r="AA30" s="27"/>
      <c r="AB30" s="50"/>
      <c r="AC30" s="50"/>
      <c r="AD30" s="43">
        <f t="shared" si="1"/>
        <v>0</v>
      </c>
      <c r="AE30" s="43"/>
      <c r="AF30" s="43"/>
      <c r="AG30" s="43"/>
      <c r="AH30" s="44"/>
      <c r="AL30" s="96" t="s">
        <v>27</v>
      </c>
      <c r="AM30" s="96"/>
      <c r="AN30" s="96"/>
      <c r="AO30" s="95">
        <f>SUM(AB28:AC30)</f>
        <v>0</v>
      </c>
      <c r="AP30" s="95"/>
      <c r="AQ30" s="95">
        <f>ROUNDUP((AB28+AB29+AB30)/3,0)</f>
        <v>0</v>
      </c>
      <c r="AR30" s="95"/>
      <c r="AS30" s="95">
        <f>AS29</f>
        <v>0</v>
      </c>
      <c r="AT30" s="95"/>
      <c r="AU30" s="95">
        <f>AU29</f>
        <v>0</v>
      </c>
      <c r="AV30" s="95"/>
      <c r="AW30" s="95">
        <f>AQ30+AU30</f>
        <v>0</v>
      </c>
      <c r="AX30" s="95"/>
    </row>
    <row r="31" spans="1:50" ht="17.45" customHeight="1">
      <c r="B31" s="55" t="s">
        <v>3</v>
      </c>
      <c r="C31" s="126" t="s">
        <v>54</v>
      </c>
      <c r="D31" s="127"/>
      <c r="E31" s="128"/>
      <c r="F31" s="128"/>
      <c r="G31" s="128"/>
      <c r="H31" s="128"/>
      <c r="I31" s="128"/>
      <c r="J31" s="155" t="s">
        <v>58</v>
      </c>
      <c r="K31" s="155"/>
      <c r="L31" s="155"/>
      <c r="M31" s="155"/>
      <c r="N31" s="156"/>
      <c r="O31" s="22" t="s">
        <v>45</v>
      </c>
      <c r="P31" s="22"/>
      <c r="Q31" s="22"/>
      <c r="R31" s="22"/>
      <c r="S31" s="22"/>
      <c r="T31" s="23" t="s">
        <v>44</v>
      </c>
      <c r="U31" s="23"/>
      <c r="V31" s="23"/>
      <c r="W31" s="23"/>
      <c r="X31" s="56">
        <f>X16</f>
        <v>4900</v>
      </c>
      <c r="Y31" s="56"/>
      <c r="Z31" s="56"/>
      <c r="AA31" s="56"/>
      <c r="AB31" s="57"/>
      <c r="AC31" s="57"/>
      <c r="AD31" s="70">
        <f t="shared" si="1"/>
        <v>0</v>
      </c>
      <c r="AE31" s="70"/>
      <c r="AF31" s="70"/>
      <c r="AG31" s="70"/>
      <c r="AH31" s="71"/>
    </row>
    <row r="32" spans="1:50" ht="17.45" customHeight="1">
      <c r="B32" s="55"/>
      <c r="C32" s="157"/>
      <c r="D32" s="158"/>
      <c r="E32" s="159"/>
      <c r="F32" s="159"/>
      <c r="G32" s="159"/>
      <c r="H32" s="159"/>
      <c r="I32" s="159"/>
      <c r="J32" s="160"/>
      <c r="K32" s="160"/>
      <c r="L32" s="160"/>
      <c r="M32" s="160"/>
      <c r="N32" s="161"/>
      <c r="O32" s="13" t="s">
        <v>28</v>
      </c>
      <c r="P32" s="14"/>
      <c r="Q32" s="14"/>
      <c r="R32" s="14"/>
      <c r="S32" s="24" t="s">
        <v>27</v>
      </c>
      <c r="T32" s="25"/>
      <c r="U32" s="25"/>
      <c r="V32" s="25"/>
      <c r="W32" s="26"/>
      <c r="X32" s="78">
        <f>IF(S32="ギフト箱",AO32,0)</f>
        <v>0</v>
      </c>
      <c r="Y32" s="78"/>
      <c r="Z32" s="78"/>
      <c r="AA32" s="78"/>
      <c r="AB32" s="79">
        <f>IF(S32="ギフト箱",AW29,0)</f>
        <v>0</v>
      </c>
      <c r="AC32" s="79"/>
      <c r="AD32" s="53">
        <f t="shared" si="1"/>
        <v>0</v>
      </c>
      <c r="AE32" s="53"/>
      <c r="AF32" s="53"/>
      <c r="AG32" s="53"/>
      <c r="AH32" s="54"/>
      <c r="AL32" s="96" t="s">
        <v>26</v>
      </c>
      <c r="AM32" s="96"/>
      <c r="AN32" s="96"/>
      <c r="AO32" s="94">
        <v>330</v>
      </c>
      <c r="AP32" s="94"/>
      <c r="AQ32" s="94"/>
    </row>
    <row r="33" spans="2:34" ht="17.45" customHeight="1">
      <c r="B33" s="55"/>
      <c r="C33" s="162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4"/>
      <c r="O33" s="15" t="s">
        <v>41</v>
      </c>
      <c r="P33" s="16"/>
      <c r="Q33" s="16"/>
      <c r="R33" s="17"/>
      <c r="S33" s="58" t="s">
        <v>24</v>
      </c>
      <c r="T33" s="59"/>
      <c r="U33" s="59"/>
      <c r="V33" s="59"/>
      <c r="W33" s="60"/>
      <c r="X33" s="46">
        <f>X18</f>
        <v>1100</v>
      </c>
      <c r="Y33" s="46"/>
      <c r="Z33" s="46"/>
      <c r="AA33" s="46"/>
      <c r="AB33" s="63">
        <f>IF(S32="無地箱",AW30,AW29)</f>
        <v>0</v>
      </c>
      <c r="AC33" s="63"/>
      <c r="AD33" s="64">
        <f t="shared" si="1"/>
        <v>0</v>
      </c>
      <c r="AE33" s="64"/>
      <c r="AF33" s="64"/>
      <c r="AG33" s="64"/>
      <c r="AH33" s="65"/>
    </row>
    <row r="34" spans="2:34" ht="17.45" customHeight="1" thickBot="1">
      <c r="B34" s="55"/>
      <c r="C34" s="162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4"/>
      <c r="O34" s="75" t="s">
        <v>42</v>
      </c>
      <c r="P34" s="76"/>
      <c r="Q34" s="76"/>
      <c r="R34" s="77"/>
      <c r="S34" s="97" t="s">
        <v>25</v>
      </c>
      <c r="T34" s="98"/>
      <c r="U34" s="98"/>
      <c r="V34" s="98"/>
      <c r="W34" s="99"/>
      <c r="X34" s="69" t="str">
        <f>X19</f>
        <v>要問合せ</v>
      </c>
      <c r="Y34" s="69"/>
      <c r="Z34" s="69"/>
      <c r="AA34" s="69"/>
      <c r="AB34" s="50"/>
      <c r="AC34" s="50"/>
      <c r="AD34" s="43"/>
      <c r="AE34" s="43"/>
      <c r="AF34" s="43"/>
      <c r="AG34" s="43"/>
      <c r="AH34" s="44"/>
    </row>
    <row r="35" spans="2:34" ht="17.45" customHeight="1" thickTop="1" thickBot="1">
      <c r="B35" s="55"/>
      <c r="C35" s="162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4"/>
      <c r="O35" s="106" t="s">
        <v>51</v>
      </c>
      <c r="P35" s="107"/>
      <c r="Q35" s="107"/>
      <c r="R35" s="107"/>
      <c r="S35" s="165" t="s">
        <v>53</v>
      </c>
      <c r="T35" s="166"/>
      <c r="U35" s="166"/>
      <c r="V35" s="166"/>
      <c r="W35" s="167"/>
      <c r="X35" s="10" t="s">
        <v>43</v>
      </c>
      <c r="Y35" s="11"/>
      <c r="Z35" s="11"/>
      <c r="AA35" s="11"/>
      <c r="AB35" s="11"/>
      <c r="AC35" s="12"/>
      <c r="AD35" s="61">
        <f>SUM(AD28:AH34)</f>
        <v>0</v>
      </c>
      <c r="AE35" s="61"/>
      <c r="AF35" s="61"/>
      <c r="AG35" s="61"/>
      <c r="AH35" s="62"/>
    </row>
    <row r="36" spans="2:34" ht="17.45" customHeight="1" thickTop="1">
      <c r="B36" s="55"/>
      <c r="C36" s="168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70"/>
      <c r="O36" s="72" t="str">
        <f>O21</f>
        <v>※梱包箱の無地箱は１箱３セットまで入ります。（若狭牛カレーのみ２セット）</v>
      </c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4"/>
    </row>
    <row r="37" spans="2:34" ht="17.45" customHeight="1">
      <c r="B37" s="80" t="s">
        <v>10</v>
      </c>
      <c r="C37" s="171"/>
      <c r="D37" s="172"/>
      <c r="E37" s="172"/>
      <c r="F37" s="172"/>
      <c r="G37" s="172"/>
      <c r="H37" s="172"/>
      <c r="I37" s="172"/>
      <c r="J37" s="155" t="s">
        <v>58</v>
      </c>
      <c r="K37" s="155"/>
      <c r="L37" s="155"/>
      <c r="M37" s="155"/>
      <c r="N37" s="156"/>
      <c r="O37" s="87" t="str">
        <f>O22</f>
        <v>※ギフト箱をご要望の方は、当店まで問い合わせください。（電話 or メール）</v>
      </c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9"/>
    </row>
    <row r="38" spans="2:34" ht="17.45" customHeight="1" thickBot="1">
      <c r="B38" s="81"/>
      <c r="C38" s="173"/>
      <c r="D38" s="174"/>
      <c r="E38" s="174"/>
      <c r="F38" s="174"/>
      <c r="G38" s="174"/>
      <c r="H38" s="174"/>
      <c r="I38" s="174"/>
      <c r="J38" s="160"/>
      <c r="K38" s="160"/>
      <c r="L38" s="160"/>
      <c r="M38" s="160"/>
      <c r="N38" s="161"/>
      <c r="O38" s="90" t="str">
        <f>O23</f>
        <v>※振込手数料はお客様負担でお願いします。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2"/>
    </row>
    <row r="39" spans="2:34" ht="17.45" customHeight="1">
      <c r="B39" s="82" t="s">
        <v>5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4"/>
    </row>
    <row r="40" spans="2:34" ht="17.45" customHeight="1" thickBot="1">
      <c r="B40" s="81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6"/>
    </row>
    <row r="41" spans="2:34" ht="15.95" customHeight="1">
      <c r="B41" s="2" t="s">
        <v>56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2:34" ht="15.95" customHeight="1">
      <c r="B42" s="2" t="s">
        <v>33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2:34" ht="15.95" customHeight="1">
      <c r="B43" s="2" t="s">
        <v>39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5.95" customHeight="1">
      <c r="B44" s="2" t="s">
        <v>38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7.45" customHeight="1">
      <c r="B45" s="39" t="s">
        <v>15</v>
      </c>
      <c r="C45" s="39"/>
      <c r="D45" s="39"/>
      <c r="E45" s="39"/>
      <c r="F45" s="103" t="s">
        <v>16</v>
      </c>
      <c r="G45" s="104"/>
      <c r="H45" s="104"/>
      <c r="I45" s="104"/>
      <c r="J45" s="104"/>
      <c r="K45" s="104"/>
      <c r="L45" s="4" t="s">
        <v>17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5"/>
    </row>
    <row r="46" spans="2:34" ht="17.45" customHeight="1">
      <c r="B46" s="105" t="s">
        <v>23</v>
      </c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</row>
    <row r="47" spans="2:34" ht="17.4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93" t="s">
        <v>21</v>
      </c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9" spans="1:68" s="7" customFormat="1" ht="17.45" customHeight="1">
      <c r="A49" s="8"/>
      <c r="C49" s="2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</row>
    <row r="50" spans="1:68" s="7" customFormat="1" ht="17.45" customHeight="1">
      <c r="A50" s="8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</row>
    <row r="51" spans="1:68" s="7" customFormat="1" ht="17.45" customHeight="1">
      <c r="A51" s="8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</row>
    <row r="52" spans="1:68" s="7" customFormat="1" ht="17.45" customHeight="1">
      <c r="A52" s="8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</row>
    <row r="53" spans="1:68" s="7" customFormat="1" ht="17.45" customHeight="1">
      <c r="A53" s="8"/>
      <c r="C53" s="2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</row>
    <row r="54" spans="1:68" s="7" customFormat="1" ht="17.45" customHeight="1">
      <c r="A54" s="8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</row>
    <row r="55" spans="1:68" s="7" customFormat="1" ht="17.45" customHeight="1">
      <c r="A55" s="8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</row>
    <row r="56" spans="1:68" s="7" customFormat="1" ht="17.45" customHeight="1">
      <c r="A56" s="8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</row>
    <row r="57" spans="1:68" s="7" customFormat="1" ht="17.45" customHeight="1">
      <c r="A57" s="8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</row>
    <row r="58" spans="1:68" s="7" customFormat="1" ht="17.45" customHeight="1">
      <c r="A58" s="8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</row>
    <row r="59" spans="1:68" s="7" customFormat="1" ht="17.45" customHeight="1">
      <c r="A59" s="8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68" s="7" customFormat="1" ht="17.45" customHeight="1">
      <c r="A60" s="8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  <row r="61" spans="1:68" s="7" customFormat="1" ht="17.45" customHeight="1">
      <c r="A61" s="8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</row>
    <row r="62" spans="1:68" s="7" customFormat="1" ht="17.45" customHeight="1">
      <c r="A62" s="8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</row>
    <row r="63" spans="1:68" s="7" customFormat="1" ht="17.45" customHeight="1">
      <c r="A63" s="8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spans="1:68" s="7" customFormat="1" ht="17.45" customHeight="1">
      <c r="A64" s="8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1:68" s="7" customFormat="1" ht="17.45" customHeight="1">
      <c r="A65" s="8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</row>
    <row r="66" spans="1:68" s="7" customFormat="1" ht="17.45" customHeight="1">
      <c r="A66" s="8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1:68" s="7" customFormat="1" ht="17.45" customHeight="1">
      <c r="A67" s="8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1:68" s="7" customFormat="1" ht="17.45" customHeight="1">
      <c r="A68" s="8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1:68" s="7" customFormat="1" ht="17.45" customHeight="1">
      <c r="A69" s="8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1:68" s="7" customFormat="1" ht="17.45" customHeight="1">
      <c r="A70" s="8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1:68" s="7" customFormat="1" ht="17.45" customHeight="1">
      <c r="A71" s="8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1:68" s="7" customFormat="1" ht="17.45" customHeight="1">
      <c r="A72" s="8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1:68" s="7" customFormat="1" ht="17.45" customHeight="1">
      <c r="A73" s="8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  <row r="74" spans="1:68" s="7" customFormat="1" ht="17.45" customHeight="1">
      <c r="A74" s="8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1:68" s="7" customFormat="1" ht="17.45" customHeight="1">
      <c r="A75" s="8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</row>
    <row r="76" spans="1:68" s="7" customFormat="1" ht="17.45" customHeight="1">
      <c r="A76" s="8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</row>
    <row r="77" spans="1:68" s="7" customFormat="1" ht="17.45" customHeight="1">
      <c r="A77" s="8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</row>
    <row r="78" spans="1:68" s="7" customFormat="1" ht="17.45" customHeight="1">
      <c r="A78" s="8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</row>
    <row r="79" spans="1:68" s="7" customFormat="1" ht="17.45" customHeight="1">
      <c r="A79" s="8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</row>
    <row r="80" spans="1:68" s="7" customFormat="1" ht="17.45" customHeight="1">
      <c r="A80" s="8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1:68" s="7" customFormat="1" ht="17.45" customHeight="1">
      <c r="A81" s="8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1:68" s="7" customFormat="1" ht="17.45" customHeight="1">
      <c r="A82" s="8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1:68" s="7" customFormat="1" ht="17.45" customHeight="1">
      <c r="A83" s="8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1:68" s="7" customFormat="1" ht="17.45" customHeight="1">
      <c r="A84" s="8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</row>
    <row r="85" spans="1:68" s="7" customFormat="1" ht="17.45" customHeight="1">
      <c r="A85" s="8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</row>
    <row r="86" spans="1:68" s="7" customFormat="1" ht="17.45" customHeight="1">
      <c r="A86" s="8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</row>
    <row r="87" spans="1:68" s="7" customFormat="1" ht="17.45" customHeight="1">
      <c r="A87" s="8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</row>
    <row r="88" spans="1:68" s="7" customFormat="1" ht="17.45" customHeight="1">
      <c r="A88" s="8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</row>
    <row r="89" spans="1:68" s="7" customFormat="1" ht="17.45" customHeight="1">
      <c r="A89" s="8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</row>
    <row r="90" spans="1:68" s="7" customFormat="1" ht="17.45" customHeight="1">
      <c r="A90" s="8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</row>
    <row r="91" spans="1:68" s="7" customFormat="1" ht="17.45" customHeight="1">
      <c r="A91" s="8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</row>
    <row r="92" spans="1:68" s="7" customFormat="1" ht="17.45" customHeight="1">
      <c r="A92" s="8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</row>
    <row r="93" spans="1:68" s="7" customFormat="1" ht="17.45" customHeight="1">
      <c r="A93" s="8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</row>
    <row r="94" spans="1:68" s="7" customFormat="1" ht="17.45" customHeight="1">
      <c r="A94" s="8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</row>
    <row r="95" spans="1:68" s="7" customFormat="1" ht="17.45" customHeight="1">
      <c r="A95" s="8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</row>
    <row r="96" spans="1:68" s="7" customFormat="1" ht="17.45" customHeight="1">
      <c r="A96" s="8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</row>
    <row r="97" spans="1:68" s="7" customFormat="1" ht="17.45" customHeight="1">
      <c r="A97" s="8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98" spans="1:68" s="7" customFormat="1" ht="17.45" customHeight="1">
      <c r="A98" s="8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</row>
    <row r="99" spans="1:68" s="7" customFormat="1" ht="17.45" customHeight="1">
      <c r="A99" s="8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</row>
    <row r="100" spans="1:68" s="7" customFormat="1" ht="17.45" customHeight="1">
      <c r="A100" s="8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spans="1:68" s="7" customFormat="1" ht="17.45" customHeight="1">
      <c r="A101" s="8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</row>
    <row r="102" spans="1:68" s="7" customFormat="1" ht="17.45" customHeight="1">
      <c r="A102" s="8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spans="1:68" s="7" customFormat="1" ht="17.45" customHeight="1">
      <c r="A103" s="8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spans="1:68" s="7" customFormat="1" ht="17.45" customHeight="1">
      <c r="A104" s="8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spans="1:68" s="7" customFormat="1" ht="17.45" customHeight="1">
      <c r="A105" s="8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</row>
    <row r="106" spans="1:68" s="7" customFormat="1" ht="17.45" customHeight="1">
      <c r="A106" s="8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</row>
    <row r="107" spans="1:68" s="7" customFormat="1" ht="17.45" customHeight="1">
      <c r="A107" s="8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</row>
    <row r="108" spans="1:68" s="7" customFormat="1" ht="17.45" customHeight="1">
      <c r="A108" s="8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1:68" s="7" customFormat="1" ht="17.45" customHeight="1">
      <c r="A109" s="8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1:68" s="7" customFormat="1" ht="17.45" customHeight="1">
      <c r="A110" s="8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</row>
    <row r="111" spans="1:68" s="7" customFormat="1" ht="17.45" customHeight="1">
      <c r="A111" s="8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</row>
    <row r="112" spans="1:68" s="7" customFormat="1" ht="17.45" customHeight="1">
      <c r="A112" s="8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</row>
    <row r="113" spans="1:68" s="7" customFormat="1" ht="17.45" customHeight="1">
      <c r="A113" s="8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</row>
    <row r="114" spans="1:68" s="7" customFormat="1" ht="17.45" customHeight="1">
      <c r="A114" s="8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</row>
    <row r="115" spans="1:68" s="7" customFormat="1" ht="17.45" customHeight="1">
      <c r="A115" s="8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</row>
    <row r="116" spans="1:68" s="7" customFormat="1" ht="17.45" customHeight="1">
      <c r="A116" s="8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</row>
    <row r="117" spans="1:68" s="7" customFormat="1" ht="17.45" customHeight="1">
      <c r="A117" s="8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1:68" s="7" customFormat="1" ht="17.45" customHeight="1">
      <c r="A118" s="8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</row>
    <row r="119" spans="1:68" s="7" customFormat="1" ht="17.45" customHeight="1">
      <c r="A119" s="8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</row>
    <row r="120" spans="1:68" s="7" customFormat="1" ht="17.45" customHeight="1">
      <c r="A120" s="8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</row>
    <row r="121" spans="1:68" s="7" customFormat="1" ht="17.45" customHeight="1">
      <c r="A121" s="8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</row>
    <row r="122" spans="1:68" s="7" customFormat="1" ht="17.45" customHeight="1">
      <c r="A122" s="8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</row>
    <row r="123" spans="1:68" s="7" customFormat="1" ht="17.45" customHeight="1">
      <c r="A123" s="8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</row>
    <row r="124" spans="1:68" s="7" customFormat="1" ht="17.45" customHeight="1">
      <c r="A124" s="8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</row>
    <row r="125" spans="1:68" s="7" customFormat="1" ht="17.45" customHeight="1">
      <c r="A125" s="8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</row>
  </sheetData>
  <mergeCells count="194">
    <mergeCell ref="AL32:AN32"/>
    <mergeCell ref="AO32:AQ32"/>
    <mergeCell ref="O36:AH36"/>
    <mergeCell ref="O37:AH37"/>
    <mergeCell ref="O38:AH38"/>
    <mergeCell ref="AW29:AX29"/>
    <mergeCell ref="AL30:AN30"/>
    <mergeCell ref="AO30:AP30"/>
    <mergeCell ref="AQ30:AR30"/>
    <mergeCell ref="AS30:AT30"/>
    <mergeCell ref="AU30:AV30"/>
    <mergeCell ref="AW30:AX30"/>
    <mergeCell ref="S34:W34"/>
    <mergeCell ref="X34:AA34"/>
    <mergeCell ref="AB29:AC29"/>
    <mergeCell ref="X33:AA33"/>
    <mergeCell ref="AB33:AC33"/>
    <mergeCell ref="AD33:AH33"/>
    <mergeCell ref="S32:W32"/>
    <mergeCell ref="AD29:AH29"/>
    <mergeCell ref="X30:AA30"/>
    <mergeCell ref="AB30:AC30"/>
    <mergeCell ref="AD30:AH30"/>
    <mergeCell ref="O35:R35"/>
    <mergeCell ref="AW13:AX13"/>
    <mergeCell ref="AW14:AX14"/>
    <mergeCell ref="AW15:AX15"/>
    <mergeCell ref="AL14:AN14"/>
    <mergeCell ref="AL15:AN15"/>
    <mergeCell ref="AO27:AR27"/>
    <mergeCell ref="AS27:AV27"/>
    <mergeCell ref="AO28:AP28"/>
    <mergeCell ref="AQ28:AR28"/>
    <mergeCell ref="AS28:AT28"/>
    <mergeCell ref="AU28:AV28"/>
    <mergeCell ref="AW28:AX28"/>
    <mergeCell ref="AL17:AN17"/>
    <mergeCell ref="AO17:AQ17"/>
    <mergeCell ref="AO14:AP14"/>
    <mergeCell ref="AS14:AT14"/>
    <mergeCell ref="AQ14:AR14"/>
    <mergeCell ref="AU14:AV14"/>
    <mergeCell ref="AO15:AP15"/>
    <mergeCell ref="AQ15:AR15"/>
    <mergeCell ref="AO13:AP13"/>
    <mergeCell ref="AQ13:AR13"/>
    <mergeCell ref="AO12:AR12"/>
    <mergeCell ref="AS12:AV12"/>
    <mergeCell ref="AS13:AT13"/>
    <mergeCell ref="AU13:AV13"/>
    <mergeCell ref="AS15:AT15"/>
    <mergeCell ref="AU15:AV15"/>
    <mergeCell ref="AL29:AN29"/>
    <mergeCell ref="AO29:AP29"/>
    <mergeCell ref="AQ29:AR29"/>
    <mergeCell ref="AS29:AT29"/>
    <mergeCell ref="AU29:AV29"/>
    <mergeCell ref="B37:B38"/>
    <mergeCell ref="C33:N36"/>
    <mergeCell ref="B46:AH46"/>
    <mergeCell ref="L47:X47"/>
    <mergeCell ref="B31:B36"/>
    <mergeCell ref="B39:B40"/>
    <mergeCell ref="C39:AH40"/>
    <mergeCell ref="B45:E45"/>
    <mergeCell ref="F45:K45"/>
    <mergeCell ref="AB34:AC34"/>
    <mergeCell ref="AD34:AH34"/>
    <mergeCell ref="AD35:AH35"/>
    <mergeCell ref="AD31:AH31"/>
    <mergeCell ref="AD32:AH32"/>
    <mergeCell ref="S33:W33"/>
    <mergeCell ref="X31:AA31"/>
    <mergeCell ref="AB31:AC31"/>
    <mergeCell ref="AB32:AC32"/>
    <mergeCell ref="X32:AA32"/>
    <mergeCell ref="O34:R34"/>
    <mergeCell ref="O31:S31"/>
    <mergeCell ref="T31:W31"/>
    <mergeCell ref="C31:D32"/>
    <mergeCell ref="E31:I32"/>
    <mergeCell ref="B22:B23"/>
    <mergeCell ref="B24:B25"/>
    <mergeCell ref="C24:AH25"/>
    <mergeCell ref="B27:N27"/>
    <mergeCell ref="X27:AA27"/>
    <mergeCell ref="AB27:AC27"/>
    <mergeCell ref="AD27:AH27"/>
    <mergeCell ref="B28:B30"/>
    <mergeCell ref="X28:AA28"/>
    <mergeCell ref="AB28:AC28"/>
    <mergeCell ref="AD28:AH28"/>
    <mergeCell ref="M29:N30"/>
    <mergeCell ref="X29:AA29"/>
    <mergeCell ref="C29:L30"/>
    <mergeCell ref="O22:AH22"/>
    <mergeCell ref="O23:AH23"/>
    <mergeCell ref="O30:S30"/>
    <mergeCell ref="T30:W30"/>
    <mergeCell ref="O27:W27"/>
    <mergeCell ref="C28:E28"/>
    <mergeCell ref="F28:N28"/>
    <mergeCell ref="AD17:AH17"/>
    <mergeCell ref="B16:B21"/>
    <mergeCell ref="X16:AA16"/>
    <mergeCell ref="AB16:AC16"/>
    <mergeCell ref="S18:W18"/>
    <mergeCell ref="X18:AA18"/>
    <mergeCell ref="X20:AC20"/>
    <mergeCell ref="AD20:AH20"/>
    <mergeCell ref="AB18:AC18"/>
    <mergeCell ref="AD18:AH18"/>
    <mergeCell ref="S19:W19"/>
    <mergeCell ref="X19:AA19"/>
    <mergeCell ref="AB19:AC19"/>
    <mergeCell ref="AD19:AH19"/>
    <mergeCell ref="C18:N21"/>
    <mergeCell ref="AD16:AH16"/>
    <mergeCell ref="O21:AH21"/>
    <mergeCell ref="O18:R18"/>
    <mergeCell ref="O19:R19"/>
    <mergeCell ref="O20:R20"/>
    <mergeCell ref="S20:W20"/>
    <mergeCell ref="C16:D17"/>
    <mergeCell ref="X17:AA17"/>
    <mergeCell ref="AB17:AC17"/>
    <mergeCell ref="F5:R6"/>
    <mergeCell ref="S6:U6"/>
    <mergeCell ref="V6:AH6"/>
    <mergeCell ref="C7:E9"/>
    <mergeCell ref="O12:W12"/>
    <mergeCell ref="AD15:AH15"/>
    <mergeCell ref="B13:B15"/>
    <mergeCell ref="X13:AA13"/>
    <mergeCell ref="AB13:AC13"/>
    <mergeCell ref="AD13:AH13"/>
    <mergeCell ref="M14:N15"/>
    <mergeCell ref="X14:AA14"/>
    <mergeCell ref="C14:L15"/>
    <mergeCell ref="AD14:AH14"/>
    <mergeCell ref="AB14:AC14"/>
    <mergeCell ref="AB15:AC15"/>
    <mergeCell ref="B12:N12"/>
    <mergeCell ref="X12:AA12"/>
    <mergeCell ref="AB12:AC12"/>
    <mergeCell ref="AD12:AH12"/>
    <mergeCell ref="O28:S28"/>
    <mergeCell ref="T28:W28"/>
    <mergeCell ref="O29:S29"/>
    <mergeCell ref="T29:W29"/>
    <mergeCell ref="O17:R17"/>
    <mergeCell ref="S17:W17"/>
    <mergeCell ref="X15:AA15"/>
    <mergeCell ref="B1:J2"/>
    <mergeCell ref="X1:AH1"/>
    <mergeCell ref="X2:AH2"/>
    <mergeCell ref="B3:E3"/>
    <mergeCell ref="F3:R3"/>
    <mergeCell ref="C10:E10"/>
    <mergeCell ref="F10:AH10"/>
    <mergeCell ref="K1:W2"/>
    <mergeCell ref="F8:G9"/>
    <mergeCell ref="H8:K9"/>
    <mergeCell ref="F7:K7"/>
    <mergeCell ref="L8:AH9"/>
    <mergeCell ref="B4:B10"/>
    <mergeCell ref="C4:E4"/>
    <mergeCell ref="F4:R4"/>
    <mergeCell ref="S4:U5"/>
    <mergeCell ref="C5:E6"/>
    <mergeCell ref="J31:N32"/>
    <mergeCell ref="C37:I38"/>
    <mergeCell ref="J37:N38"/>
    <mergeCell ref="E16:I17"/>
    <mergeCell ref="J16:N17"/>
    <mergeCell ref="V4:AB5"/>
    <mergeCell ref="AC4:AH5"/>
    <mergeCell ref="L7:AH7"/>
    <mergeCell ref="C13:E13"/>
    <mergeCell ref="F13:N13"/>
    <mergeCell ref="J22:N23"/>
    <mergeCell ref="C22:I23"/>
    <mergeCell ref="S35:W35"/>
    <mergeCell ref="X35:AC35"/>
    <mergeCell ref="O32:R32"/>
    <mergeCell ref="O33:R33"/>
    <mergeCell ref="T13:W13"/>
    <mergeCell ref="O13:S13"/>
    <mergeCell ref="O14:S14"/>
    <mergeCell ref="T14:W14"/>
    <mergeCell ref="O15:S15"/>
    <mergeCell ref="T15:W15"/>
    <mergeCell ref="O16:S16"/>
    <mergeCell ref="T16:W16"/>
  </mergeCells>
  <phoneticPr fontId="2"/>
  <dataValidations count="5">
    <dataValidation imeMode="off" allowBlank="1" showInputMessage="1" showErrorMessage="1" sqref="E16:I17 B1:E11 AJ17:AJ25 AK18:AK25 F1:F3 D50:M51 AK3:AK10 AW13:AW15 AI13:AI14 AQ13:AQ15 AU13:AU15 AS13:AS15 AI16:AI25 AO13:AO15 AW12:AX12 AM12:AN13 AL12:AL15 F11:AH11 AL32 B52:M53 B26:AH26 B50:B51 AL17 B56:M1048576 B54:B55 D54:M55 BD8:BP15 S33:W34 AI1:AJ12 O20:R20 AW28:AW30 AI28:AI29 AQ28:AQ30 AU28:AU30 AS28:AS30 AI31 AO28:AO30 AW27:AX27 AM27:AN28 AL27:AL30 O35:R35 B41:B44 O12 O17:O19 O17:R17 BF16:XFD18 BC8:BC18 S18:W19 O32:R32 O27 O28:W31 O13:AH16 O32:O34 BA8:BA17 AL19:AX19 AL21:AX25 X12:AH20 O21:AH23 BR20:XFD20 BJ22:XFD22 BE23:XFD24 BF25:XFD25 BA19:BA25 X28:AH35 BB8:BB21 AL1:AT4 K1 X1:AH2 G1:J2 BQ5:CA15 AY8:AZ19 AU4:AZ4 CB1:XFD15 BB22:BD25 BC19:XFD19 BC21:XFD21 AU1:CA1 F7 N51:AG51 H8:K9 B47:O49 R47:AG49 P47:Q48 AI32:AJ51 AH47:AH51 AK33:AK51 AY21:AZ1048576 BA26:XFD1048576 AL34:AX1048576 W3:AB3 S3:U6 V3:V4 AD3:AH3 AC3:AC4 V6:AH6 L7 B22:B23 C22 N55:AK1048576 AI30:AK30 AI26:AJ27 AI15:AK15 B37:B38 E31:I32 C37" xr:uid="{00000000-0002-0000-0000-000000000000}"/>
    <dataValidation imeMode="hiragana" allowBlank="1" showInputMessage="1" showErrorMessage="1" sqref="C49 B24:AH25 B39:AH46 X20:AC20 O17:R17 S18:W19 X35:AC35 C18 F10:AH10 B12:B21 C12:C14 C16 L8 O37:O38 C53 O22:O23 X27:AH27 S33:W34 O20:R20 O32:R32 O18:O19 O33:O34 X12:AH12 O35:R35 F8 M14:N15 F5:R6 D12:O12 C27:C29 B27:B36 D27:O27 C33 C31 M29:N30" xr:uid="{00000000-0002-0000-0000-000001000000}"/>
    <dataValidation type="list" imeMode="hiragana" allowBlank="1" showInputMessage="1" showErrorMessage="1" sqref="S17:W17 S32:W32" xr:uid="{00000000-0002-0000-0000-000002000000}">
      <formula1>$AL$14:$AL$15</formula1>
    </dataValidation>
    <dataValidation type="list" imeMode="off" allowBlank="1" showInputMessage="1" showErrorMessage="1" sqref="S20:W20 S35:W35" xr:uid="{00000000-0002-0000-0000-000003000000}">
      <formula1>$A$19:$A$20</formula1>
    </dataValidation>
    <dataValidation imeMode="fullKatakana" allowBlank="1" showInputMessage="1" showErrorMessage="1" sqref="F4:R4 F13:N13 F28:N28" xr:uid="{00000000-0002-0000-0000-000004000000}"/>
  </dataValidations>
  <printOptions horizontalCentered="1"/>
  <pageMargins left="0.39370078740157483" right="0.39370078740157483" top="0" bottom="0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Mail</vt:lpstr>
      <vt:lpstr>Mail!Print_Area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</dc:creator>
  <cp:lastModifiedBy>CHO</cp:lastModifiedBy>
  <cp:lastPrinted>2021-05-13T03:10:16Z</cp:lastPrinted>
  <dcterms:created xsi:type="dcterms:W3CDTF">2020-12-23T22:58:38Z</dcterms:created>
  <dcterms:modified xsi:type="dcterms:W3CDTF">2021-05-13T03:12:45Z</dcterms:modified>
</cp:coreProperties>
</file>